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015"/>
  </bookViews>
  <sheets>
    <sheet name="Cover" sheetId="7" r:id="rId1"/>
    <sheet name="Patient Experience" sheetId="1" r:id="rId2"/>
    <sheet name="Readmissions" sheetId="4" r:id="rId3"/>
    <sheet name="Maternity Procedures" sheetId="5" r:id="rId4"/>
    <sheet name="PQI Data" sheetId="6" r:id="rId5"/>
  </sheets>
  <definedNames>
    <definedName name="_xlnm._FilterDatabase" localSheetId="3" hidden="1">'Maternity Procedures'!$A$4:$G$41</definedName>
  </definedNames>
  <calcPr calcId="145621"/>
</workbook>
</file>

<file path=xl/calcChain.xml><?xml version="1.0" encoding="utf-8"?>
<calcChain xmlns="http://schemas.openxmlformats.org/spreadsheetml/2006/main">
  <c r="O44" i="5" l="1"/>
  <c r="Q43" i="5"/>
  <c r="O43" i="5"/>
  <c r="S41" i="5"/>
  <c r="R41" i="5"/>
  <c r="S40" i="5"/>
  <c r="R40" i="5"/>
  <c r="S39" i="5"/>
  <c r="R39" i="5"/>
  <c r="S38" i="5"/>
  <c r="R38" i="5"/>
  <c r="S37" i="5"/>
  <c r="R37" i="5"/>
  <c r="S36" i="5"/>
  <c r="R36" i="5"/>
  <c r="S35" i="5"/>
  <c r="R35" i="5"/>
  <c r="S34" i="5"/>
  <c r="R34" i="5"/>
  <c r="S33" i="5"/>
  <c r="R33" i="5"/>
  <c r="S32" i="5"/>
  <c r="R32" i="5"/>
  <c r="S31" i="5"/>
  <c r="R31" i="5"/>
  <c r="S30" i="5"/>
  <c r="R30" i="5"/>
  <c r="S28" i="5"/>
  <c r="R28" i="5"/>
  <c r="S27" i="5"/>
  <c r="R27" i="5"/>
  <c r="S26" i="5"/>
  <c r="R26" i="5"/>
  <c r="S25" i="5"/>
  <c r="R25" i="5"/>
  <c r="S24" i="5"/>
  <c r="R24" i="5"/>
  <c r="S23" i="5"/>
  <c r="R23" i="5"/>
  <c r="S22" i="5"/>
  <c r="R22" i="5"/>
  <c r="S21" i="5"/>
  <c r="R21" i="5"/>
  <c r="S20" i="5"/>
  <c r="R20" i="5"/>
  <c r="S19" i="5"/>
  <c r="R19" i="5"/>
  <c r="S18" i="5"/>
  <c r="R18" i="5"/>
  <c r="S17" i="5"/>
  <c r="R17" i="5"/>
  <c r="S16" i="5"/>
  <c r="R16" i="5"/>
  <c r="S15" i="5"/>
  <c r="R15" i="5"/>
  <c r="S14" i="5"/>
  <c r="R14" i="5"/>
  <c r="S13" i="5"/>
  <c r="R13" i="5"/>
  <c r="S12" i="5"/>
  <c r="R12" i="5"/>
  <c r="S11" i="5"/>
  <c r="R11" i="5"/>
  <c r="S10" i="5"/>
  <c r="R10" i="5"/>
  <c r="S9" i="5"/>
  <c r="R9" i="5"/>
  <c r="S8" i="5"/>
  <c r="R8" i="5"/>
  <c r="S7" i="5"/>
  <c r="R7" i="5"/>
  <c r="S6" i="5"/>
  <c r="R6" i="5"/>
  <c r="S5" i="5"/>
  <c r="R5" i="5"/>
</calcChain>
</file>

<file path=xl/sharedStrings.xml><?xml version="1.0" encoding="utf-8"?>
<sst xmlns="http://schemas.openxmlformats.org/spreadsheetml/2006/main" count="207" uniqueCount="94">
  <si>
    <t>Measure</t>
  </si>
  <si>
    <t>US Median</t>
  </si>
  <si>
    <t>MA Median</t>
  </si>
  <si>
    <t>Nurse Communication</t>
  </si>
  <si>
    <t>Doctor Communication</t>
  </si>
  <si>
    <t>Care Transition</t>
  </si>
  <si>
    <t>Communication About Medicines</t>
  </si>
  <si>
    <t>Quietness</t>
  </si>
  <si>
    <t>Discharge Information</t>
  </si>
  <si>
    <t>Cleanliness</t>
  </si>
  <si>
    <t>Pain Management</t>
  </si>
  <si>
    <t>Overall Hospital Rating</t>
  </si>
  <si>
    <t>Staff Responsiveness</t>
  </si>
  <si>
    <t>SFY</t>
  </si>
  <si>
    <t>Readmission Rate</t>
  </si>
  <si>
    <t>Discharges</t>
  </si>
  <si>
    <t>Readmissions</t>
  </si>
  <si>
    <t>EED</t>
  </si>
  <si>
    <t>EPIS</t>
  </si>
  <si>
    <t>CSEC</t>
  </si>
  <si>
    <t>Anna Jaques Hospital</t>
  </si>
  <si>
    <t>Fully Meets Standard</t>
  </si>
  <si>
    <t>Baystate Medical Center</t>
  </si>
  <si>
    <t>Berkshire Medical Center</t>
  </si>
  <si>
    <t>Beth Israel Deaconess Hospital – Plymouth</t>
  </si>
  <si>
    <t>Beverly Hospital</t>
  </si>
  <si>
    <t>Cooley Dickinson Hospital</t>
  </si>
  <si>
    <t>Fairview Hospital</t>
  </si>
  <si>
    <t>Holyoke Medical Center</t>
  </si>
  <si>
    <t>Mt. Auburn Hospital</t>
  </si>
  <si>
    <t>St. Vincent Hospital</t>
  </si>
  <si>
    <t>Baystate Franklin Medical Center</t>
  </si>
  <si>
    <t>Substantial Progress</t>
  </si>
  <si>
    <t>Beth Israel Deaconess Medical Center</t>
  </si>
  <si>
    <t>Brigham And Women's Hospital</t>
  </si>
  <si>
    <t>Cape Cod Hospital</t>
  </si>
  <si>
    <t>Cambridge Health Alliance</t>
  </si>
  <si>
    <t>Some Progress</t>
  </si>
  <si>
    <t>Emerson Hospital</t>
  </si>
  <si>
    <t>Hallmark Health</t>
  </si>
  <si>
    <t>Heywood Hospital</t>
  </si>
  <si>
    <t>Lowell General Hospital</t>
  </si>
  <si>
    <t>Mercy Medical Center</t>
  </si>
  <si>
    <t>MetroWest Medical Center</t>
  </si>
  <si>
    <t>Signature Healthcare Brockton Hospital</t>
  </si>
  <si>
    <t>South Shore Hospital</t>
  </si>
  <si>
    <t>Harrington Memorial Hospital</t>
  </si>
  <si>
    <t>Willing to Report</t>
  </si>
  <si>
    <t>HealthAlliance Hospital</t>
  </si>
  <si>
    <t>Steward Holy Family Hospital</t>
  </si>
  <si>
    <t>Lawrence General Hospital</t>
  </si>
  <si>
    <t>Milford Regional Medical Center</t>
  </si>
  <si>
    <t>Morton Hospital</t>
  </si>
  <si>
    <t>Newton-Wellesley Hospital</t>
  </si>
  <si>
    <t>Steward Norwood Hospital</t>
  </si>
  <si>
    <t>Steward St. Elizabeth's Medical Center</t>
  </si>
  <si>
    <t>Steward Good Samaritan Medical Center</t>
  </si>
  <si>
    <t>Tufts Medical Center</t>
  </si>
  <si>
    <t>Winchester Hospital</t>
  </si>
  <si>
    <t>Falmouth Hospital</t>
  </si>
  <si>
    <t>Sturdy Memorial Hospital</t>
  </si>
  <si>
    <t>COUNTY</t>
  </si>
  <si>
    <t>Nantucket</t>
  </si>
  <si>
    <t>MA Rate</t>
  </si>
  <si>
    <t>Dukes</t>
  </si>
  <si>
    <t>Barnstable</t>
  </si>
  <si>
    <t>Hampshire</t>
  </si>
  <si>
    <t>Berkshire</t>
  </si>
  <si>
    <t>Franklin</t>
  </si>
  <si>
    <t>Bristol</t>
  </si>
  <si>
    <t>Worcester</t>
  </si>
  <si>
    <t>Middlesex</t>
  </si>
  <si>
    <t>Essex</t>
  </si>
  <si>
    <t>Norfolk</t>
  </si>
  <si>
    <t>Hampden</t>
  </si>
  <si>
    <t>Plymouth</t>
  </si>
  <si>
    <t>Suffolk</t>
  </si>
  <si>
    <t>SUPPRESSED</t>
  </si>
  <si>
    <t>Preventable Hospitalizations for COPD per 100,000 Residents</t>
  </si>
  <si>
    <t>Preventable Hospitalizations for CHF per 100,000 Residents</t>
  </si>
  <si>
    <t>Preventable Hospitalizations for Diabetes Short-Term Complications per 100,000 Residents</t>
  </si>
  <si>
    <t>Preventable Hospitalizations for Asthma in Younger Adults per 100,000 Residents</t>
  </si>
  <si>
    <t>Early Elective Deliveries</t>
  </si>
  <si>
    <t>Incidence of Episiotomy</t>
  </si>
  <si>
    <t>Cesarean Section</t>
  </si>
  <si>
    <t>Unable to Calculate Score</t>
  </si>
  <si>
    <t>Data Source: The Leapfrog Group</t>
  </si>
  <si>
    <t>Data Source: CHIA Hospital Discharge Database</t>
  </si>
  <si>
    <t>Data Source: CMS Hospital Compare</t>
  </si>
  <si>
    <t>Hospital</t>
  </si>
  <si>
    <t>US 75th Percentile</t>
  </si>
  <si>
    <t>Date Range: October 2015 - September 2016</t>
  </si>
  <si>
    <t>Date Range: SFY 2011 - 2015</t>
  </si>
  <si>
    <t>Date Range: January 2016 - December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</si>
</sst>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&quot;$&quot;#,_);[Red]\(&quot;$&quot;#,_)"/>
    <numFmt numFmtId="166" formatCode="_([$€-2]* #,##0.00_);_([$€-2]* \(#,##0.00\);_([$€-2]* &quot;-&quot;??_)"/>
    <numFmt numFmtId="167" formatCode="#,_);[Red]\(#,_)"/>
    <numFmt numFmtId="168" formatCode="#,##0.0,,_);[Red]\(#,##0.0,,\)"/>
    <numFmt numFmtId="169" formatCode="0.0%;0.0"/>
    <numFmt numFmtId="170" formatCode="0.0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1"/>
      <color indexed="8"/>
      <name val="Calibri"/>
      <family val="2"/>
    </font>
    <font>
      <b/>
      <sz val="11"/>
      <color indexed="1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62"/>
      <name val="Arial"/>
      <family val="2"/>
    </font>
    <font>
      <sz val="8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name val="MS Sans Serif"/>
      <family val="2"/>
    </font>
    <font>
      <sz val="9"/>
      <name val="Trebuchet MS"/>
      <family val="2"/>
    </font>
    <font>
      <b/>
      <sz val="10"/>
      <color indexed="63"/>
      <name val="Arial"/>
      <family val="2"/>
    </font>
    <font>
      <b/>
      <sz val="10"/>
      <name val="MS Sans Serif"/>
      <family val="2"/>
    </font>
    <font>
      <sz val="9"/>
      <name val="CG Times"/>
      <family val="1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8"/>
      <color theme="0" tint="-4.9989318521683403E-2"/>
      <name val="Arial Narrow"/>
      <family val="2"/>
    </font>
    <font>
      <sz val="11"/>
      <color theme="0" tint="-4.9989318521683403E-2"/>
      <name val="Calibri"/>
      <family val="2"/>
      <scheme val="minor"/>
    </font>
    <font>
      <sz val="8"/>
      <color theme="0" tint="-4.9989318521683403E-2"/>
      <name val="Arial Narrow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mediumGray">
        <fgColor indexed="22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rgb="FFF6911E"/>
      </bottom>
      <diagonal/>
    </border>
  </borders>
  <cellStyleXfs count="24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3" fillId="20" borderId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8" fillId="22" borderId="2" applyNumberFormat="0" applyAlignment="0" applyProtection="0"/>
    <xf numFmtId="0" fontId="8" fillId="22" borderId="2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>
      <alignment horizontal="left" vertical="center" indent="1"/>
    </xf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5" fontId="3" fillId="0" borderId="0"/>
    <xf numFmtId="166" fontId="3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20" borderId="0"/>
    <xf numFmtId="37" fontId="3" fillId="0" borderId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8" fillId="21" borderId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9" fillId="0" borderId="0"/>
    <xf numFmtId="0" fontId="2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9" fillId="0" borderId="0"/>
    <xf numFmtId="167" fontId="3" fillId="0" borderId="0"/>
    <xf numFmtId="0" fontId="4" fillId="24" borderId="7" applyNumberFormat="0" applyFont="0" applyAlignment="0" applyProtection="0"/>
    <xf numFmtId="0" fontId="4" fillId="24" borderId="7" applyNumberFormat="0" applyFont="0" applyAlignment="0" applyProtection="0"/>
    <xf numFmtId="0" fontId="4" fillId="24" borderId="7" applyNumberFormat="0" applyFont="0" applyAlignment="0" applyProtection="0"/>
    <xf numFmtId="0" fontId="4" fillId="24" borderId="7" applyNumberFormat="0" applyFont="0" applyAlignment="0" applyProtection="0"/>
    <xf numFmtId="0" fontId="4" fillId="24" borderId="7" applyNumberFormat="0" applyFont="0" applyAlignment="0" applyProtection="0"/>
    <xf numFmtId="0" fontId="4" fillId="24" borderId="7" applyNumberFormat="0" applyFont="0" applyAlignment="0" applyProtection="0"/>
    <xf numFmtId="0" fontId="4" fillId="24" borderId="7" applyNumberFormat="0" applyFont="0" applyAlignment="0" applyProtection="0"/>
    <xf numFmtId="0" fontId="4" fillId="24" borderId="7" applyNumberFormat="0" applyFont="0" applyAlignment="0" applyProtection="0"/>
    <xf numFmtId="0" fontId="4" fillId="24" borderId="7" applyNumberFormat="0" applyFont="0" applyAlignment="0" applyProtection="0"/>
    <xf numFmtId="168" fontId="22" fillId="0" borderId="0" applyFont="0" applyFill="0" applyBorder="0" applyAlignment="0" applyProtection="0"/>
    <xf numFmtId="38" fontId="3" fillId="0" borderId="0" applyFill="0" applyBorder="0" applyAlignment="0" applyProtection="0"/>
    <xf numFmtId="41" fontId="3" fillId="0" borderId="0"/>
    <xf numFmtId="38" fontId="22" fillId="0" borderId="0" applyFill="0" applyBorder="0" applyAlignment="0"/>
    <xf numFmtId="41" fontId="3" fillId="0" borderId="0"/>
    <xf numFmtId="0" fontId="3" fillId="0" borderId="0"/>
    <xf numFmtId="0" fontId="3" fillId="0" borderId="0"/>
    <xf numFmtId="0" fontId="3" fillId="0" borderId="0"/>
    <xf numFmtId="0" fontId="23" fillId="21" borderId="8" applyNumberFormat="0" applyAlignment="0" applyProtection="0"/>
    <xf numFmtId="0" fontId="23" fillId="21" borderId="8" applyNumberFormat="0" applyAlignment="0" applyProtection="0"/>
    <xf numFmtId="0" fontId="23" fillId="21" borderId="8" applyNumberFormat="0" applyAlignment="0" applyProtection="0"/>
    <xf numFmtId="0" fontId="23" fillId="21" borderId="8" applyNumberFormat="0" applyAlignment="0" applyProtection="0"/>
    <xf numFmtId="0" fontId="23" fillId="21" borderId="8" applyNumberFormat="0" applyAlignment="0" applyProtection="0"/>
    <xf numFmtId="0" fontId="23" fillId="21" borderId="8" applyNumberFormat="0" applyAlignment="0" applyProtection="0"/>
    <xf numFmtId="0" fontId="23" fillId="21" borderId="8" applyNumberFormat="0" applyAlignment="0" applyProtection="0"/>
    <xf numFmtId="0" fontId="23" fillId="21" borderId="8" applyNumberFormat="0" applyAlignment="0" applyProtection="0"/>
    <xf numFmtId="0" fontId="23" fillId="21" borderId="8" applyNumberFormat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1" fillId="0" borderId="0" applyNumberFormat="0" applyFont="0" applyFill="0" applyBorder="0" applyAlignment="0" applyProtection="0">
      <alignment horizontal="left"/>
    </xf>
    <xf numFmtId="15" fontId="21" fillId="0" borderId="0" applyFont="0" applyFill="0" applyBorder="0" applyAlignment="0" applyProtection="0"/>
    <xf numFmtId="4" fontId="21" fillId="0" borderId="0" applyFont="0" applyFill="0" applyBorder="0" applyAlignment="0" applyProtection="0"/>
    <xf numFmtId="0" fontId="24" fillId="0" borderId="9">
      <alignment horizontal="center"/>
    </xf>
    <xf numFmtId="3" fontId="21" fillId="0" borderId="0" applyFont="0" applyFill="0" applyBorder="0" applyAlignment="0" applyProtection="0"/>
    <xf numFmtId="0" fontId="21" fillId="25" borderId="0" applyNumberFormat="0" applyFont="0" applyBorder="0" applyAlignment="0" applyProtection="0"/>
    <xf numFmtId="0" fontId="25" fillId="0" borderId="0"/>
    <xf numFmtId="9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0" fontId="3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" fillId="20" borderId="0"/>
    <xf numFmtId="0" fontId="27" fillId="0" borderId="10" applyNumberFormat="0" applyFill="0" applyAlignment="0" applyProtection="0"/>
    <xf numFmtId="0" fontId="27" fillId="0" borderId="10" applyNumberFormat="0" applyFill="0" applyAlignment="0" applyProtection="0"/>
    <xf numFmtId="0" fontId="27" fillId="0" borderId="10" applyNumberFormat="0" applyFill="0" applyAlignment="0" applyProtection="0"/>
    <xf numFmtId="0" fontId="27" fillId="0" borderId="10" applyNumberFormat="0" applyFill="0" applyAlignment="0" applyProtection="0"/>
    <xf numFmtId="0" fontId="27" fillId="0" borderId="10" applyNumberFormat="0" applyFill="0" applyAlignment="0" applyProtection="0"/>
    <xf numFmtId="0" fontId="27" fillId="0" borderId="10" applyNumberFormat="0" applyFill="0" applyAlignment="0" applyProtection="0"/>
    <xf numFmtId="0" fontId="27" fillId="0" borderId="10" applyNumberFormat="0" applyFill="0" applyAlignment="0" applyProtection="0"/>
    <xf numFmtId="0" fontId="27" fillId="0" borderId="10" applyNumberFormat="0" applyFill="0" applyAlignment="0" applyProtection="0"/>
    <xf numFmtId="0" fontId="27" fillId="0" borderId="10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34">
    <xf numFmtId="0" fontId="0" fillId="0" borderId="0" xfId="0"/>
    <xf numFmtId="0" fontId="29" fillId="0" borderId="0" xfId="0" applyFont="1" applyAlignment="1">
      <alignment horizontal="center" wrapText="1"/>
    </xf>
    <xf numFmtId="0" fontId="30" fillId="0" borderId="0" xfId="0" applyFont="1"/>
    <xf numFmtId="164" fontId="30" fillId="0" borderId="0" xfId="2" applyNumberFormat="1" applyFont="1"/>
    <xf numFmtId="43" fontId="31" fillId="0" borderId="0" xfId="1" applyFont="1" applyAlignment="1">
      <alignment horizontal="center"/>
    </xf>
    <xf numFmtId="0" fontId="31" fillId="0" borderId="0" xfId="0" applyFont="1" applyAlignment="1">
      <alignment horizontal="center"/>
    </xf>
    <xf numFmtId="169" fontId="31" fillId="0" borderId="0" xfId="0" applyNumberFormat="1" applyFont="1" applyAlignment="1">
      <alignment horizontal="center"/>
    </xf>
    <xf numFmtId="170" fontId="30" fillId="0" borderId="0" xfId="0" applyNumberFormat="1" applyFont="1"/>
    <xf numFmtId="0" fontId="32" fillId="0" borderId="0" xfId="0" applyFont="1"/>
    <xf numFmtId="0" fontId="33" fillId="0" borderId="0" xfId="0" applyFont="1"/>
    <xf numFmtId="0" fontId="35" fillId="0" borderId="0" xfId="0" applyFont="1"/>
    <xf numFmtId="170" fontId="35" fillId="0" borderId="0" xfId="0" applyNumberFormat="1" applyFont="1" applyAlignment="1">
      <alignment horizontal="center" vertical="center"/>
    </xf>
    <xf numFmtId="170" fontId="3" fillId="0" borderId="0" xfId="0" applyNumberFormat="1" applyFont="1" applyAlignment="1">
      <alignment horizontal="center" vertical="center"/>
    </xf>
    <xf numFmtId="170" fontId="33" fillId="0" borderId="0" xfId="0" applyNumberFormat="1" applyFont="1" applyAlignment="1">
      <alignment horizontal="center" vertical="center"/>
    </xf>
    <xf numFmtId="170" fontId="34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center"/>
    </xf>
    <xf numFmtId="43" fontId="35" fillId="0" borderId="0" xfId="1" applyFont="1" applyAlignment="1">
      <alignment horizontal="center"/>
    </xf>
    <xf numFmtId="169" fontId="35" fillId="0" borderId="0" xfId="0" applyNumberFormat="1" applyFont="1" applyAlignment="1">
      <alignment horizontal="center"/>
    </xf>
    <xf numFmtId="0" fontId="35" fillId="0" borderId="0" xfId="0" applyFont="1" applyAlignment="1">
      <alignment horizontal="left"/>
    </xf>
    <xf numFmtId="0" fontId="33" fillId="0" borderId="11" xfId="0" applyFont="1" applyBorder="1"/>
    <xf numFmtId="0" fontId="33" fillId="0" borderId="11" xfId="0" applyFont="1" applyBorder="1" applyAlignment="1">
      <alignment horizontal="left" vertical="center" wrapText="1"/>
    </xf>
    <xf numFmtId="0" fontId="34" fillId="0" borderId="11" xfId="0" applyFont="1" applyBorder="1" applyAlignment="1">
      <alignment horizontal="left" vertical="center" wrapText="1"/>
    </xf>
    <xf numFmtId="0" fontId="34" fillId="0" borderId="11" xfId="0" applyFont="1" applyBorder="1"/>
    <xf numFmtId="49" fontId="3" fillId="0" borderId="0" xfId="0" applyNumberFormat="1" applyFont="1" applyFill="1" applyBorder="1"/>
    <xf numFmtId="49" fontId="3" fillId="0" borderId="0" xfId="0" applyNumberFormat="1" applyFont="1" applyFill="1" applyBorder="1" applyAlignment="1">
      <alignment horizontal="left"/>
    </xf>
    <xf numFmtId="169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4" fillId="0" borderId="11" xfId="3" applyFont="1" applyFill="1" applyBorder="1" applyAlignment="1">
      <alignment horizontal="center" wrapText="1"/>
    </xf>
    <xf numFmtId="0" fontId="3" fillId="0" borderId="0" xfId="3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3" fontId="3" fillId="0" borderId="0" xfId="3" applyNumberFormat="1" applyFont="1" applyFill="1" applyBorder="1" applyAlignment="1">
      <alignment horizontal="center"/>
    </xf>
    <xf numFmtId="0" fontId="33" fillId="0" borderId="11" xfId="0" applyFont="1" applyBorder="1" applyAlignment="1">
      <alignment horizontal="center"/>
    </xf>
    <xf numFmtId="0" fontId="34" fillId="0" borderId="11" xfId="0" applyFont="1" applyBorder="1" applyAlignment="1">
      <alignment horizontal="center" wrapText="1"/>
    </xf>
    <xf numFmtId="0" fontId="0" fillId="26" borderId="0" xfId="0" applyFill="1"/>
  </cellXfs>
  <cellStyles count="247">
    <cellStyle name="_x000a_386grabber=a" xfId="4"/>
    <cellStyle name="20% - Accent1 2" xfId="5"/>
    <cellStyle name="20% - Accent1 3" xfId="6"/>
    <cellStyle name="20% - Accent2 2" xfId="7"/>
    <cellStyle name="20% - Accent2 3" xfId="8"/>
    <cellStyle name="20% - Accent3 2" xfId="9"/>
    <cellStyle name="20% - Accent3 3" xfId="10"/>
    <cellStyle name="20% - Accent4 2" xfId="11"/>
    <cellStyle name="20% - Accent4 3" xfId="12"/>
    <cellStyle name="20% - Accent5 2" xfId="13"/>
    <cellStyle name="20% - Accent5 3" xfId="14"/>
    <cellStyle name="20% - Accent6 2" xfId="15"/>
    <cellStyle name="20% - Accent6 3" xfId="16"/>
    <cellStyle name="40% - Accent1 2" xfId="17"/>
    <cellStyle name="40% - Accent1 3" xfId="18"/>
    <cellStyle name="40% - Accent2 2" xfId="19"/>
    <cellStyle name="40% - Accent2 3" xfId="20"/>
    <cellStyle name="40% - Accent3 2" xfId="21"/>
    <cellStyle name="40% - Accent3 3" xfId="22"/>
    <cellStyle name="40% - Accent4 2" xfId="23"/>
    <cellStyle name="40% - Accent4 3" xfId="24"/>
    <cellStyle name="40% - Accent5 2" xfId="25"/>
    <cellStyle name="40% - Accent5 3" xfId="26"/>
    <cellStyle name="40% - Accent6 2" xfId="27"/>
    <cellStyle name="40% - Accent6 3" xfId="28"/>
    <cellStyle name="60% - Accent1 2" xfId="29"/>
    <cellStyle name="60% - Accent1 3" xfId="30"/>
    <cellStyle name="60% - Accent2 2" xfId="31"/>
    <cellStyle name="60% - Accent2 3" xfId="32"/>
    <cellStyle name="60% - Accent3 2" xfId="33"/>
    <cellStyle name="60% - Accent3 3" xfId="34"/>
    <cellStyle name="60% - Accent4 2" xfId="35"/>
    <cellStyle name="60% - Accent4 3" xfId="36"/>
    <cellStyle name="60% - Accent5 2" xfId="37"/>
    <cellStyle name="60% - Accent5 3" xfId="38"/>
    <cellStyle name="60% - Accent6 2" xfId="39"/>
    <cellStyle name="60% - Accent6 3" xfId="40"/>
    <cellStyle name="Accent1 2" xfId="41"/>
    <cellStyle name="Accent1 3" xfId="42"/>
    <cellStyle name="Accent2 2" xfId="43"/>
    <cellStyle name="Accent2 3" xfId="44"/>
    <cellStyle name="Accent3 2" xfId="45"/>
    <cellStyle name="Accent3 3" xfId="46"/>
    <cellStyle name="Accent4 2" xfId="47"/>
    <cellStyle name="Accent4 3" xfId="48"/>
    <cellStyle name="Accent5 2" xfId="49"/>
    <cellStyle name="Accent5 3" xfId="50"/>
    <cellStyle name="Accent6 2" xfId="51"/>
    <cellStyle name="Accent6 3" xfId="52"/>
    <cellStyle name="Bad 2" xfId="53"/>
    <cellStyle name="Bad 3" xfId="54"/>
    <cellStyle name="calc" xfId="55"/>
    <cellStyle name="Calculation 10" xfId="56"/>
    <cellStyle name="Calculation 2" xfId="57"/>
    <cellStyle name="Calculation 3" xfId="58"/>
    <cellStyle name="Calculation 4" xfId="59"/>
    <cellStyle name="Calculation 5" xfId="60"/>
    <cellStyle name="Calculation 6" xfId="61"/>
    <cellStyle name="Calculation 7" xfId="62"/>
    <cellStyle name="Calculation 8" xfId="63"/>
    <cellStyle name="Calculation 9" xfId="64"/>
    <cellStyle name="Check Cell 2" xfId="65"/>
    <cellStyle name="Check Cell 3" xfId="66"/>
    <cellStyle name="Comma" xfId="1" builtinId="3"/>
    <cellStyle name="Comma 2" xfId="67"/>
    <cellStyle name="Comma 2 2" xfId="68"/>
    <cellStyle name="Comma 2 2 2" xfId="69"/>
    <cellStyle name="Comma 2 2 3" xfId="70"/>
    <cellStyle name="Comma 2 2 4" xfId="71"/>
    <cellStyle name="Comma 2 2 5" xfId="72"/>
    <cellStyle name="Comma 2 2 6" xfId="73"/>
    <cellStyle name="Comma 2 2 7" xfId="74"/>
    <cellStyle name="Comma 2 2 8" xfId="75"/>
    <cellStyle name="Comma 2 3" xfId="76"/>
    <cellStyle name="Comma 3" xfId="77"/>
    <cellStyle name="Comma 3 2" xfId="78"/>
    <cellStyle name="Comma 3 3" xfId="79"/>
    <cellStyle name="Comma 3 4" xfId="80"/>
    <cellStyle name="Comma 3 5" xfId="81"/>
    <cellStyle name="Comma 3 6" xfId="82"/>
    <cellStyle name="Comma 3 7" xfId="83"/>
    <cellStyle name="Comma 3 8" xfId="84"/>
    <cellStyle name="Comma 4" xfId="85"/>
    <cellStyle name="Comma 5" xfId="86"/>
    <cellStyle name="Comma 80" xfId="87"/>
    <cellStyle name="ContentsHyperlink" xfId="88"/>
    <cellStyle name="Currency 2" xfId="89"/>
    <cellStyle name="Currency 2 2" xfId="90"/>
    <cellStyle name="Currency 2 2 2" xfId="91"/>
    <cellStyle name="Currency 2 2 3" xfId="92"/>
    <cellStyle name="Currency 2 2 4" xfId="93"/>
    <cellStyle name="Currency 2 2 5" xfId="94"/>
    <cellStyle name="Currency 2 2 6" xfId="95"/>
    <cellStyle name="Currency 2 2 7" xfId="96"/>
    <cellStyle name="Currency 2 2 8" xfId="97"/>
    <cellStyle name="Currency 3" xfId="98"/>
    <cellStyle name="Currency 3 2" xfId="99"/>
    <cellStyle name="Currency 3 3" xfId="100"/>
    <cellStyle name="Currency 3 4" xfId="101"/>
    <cellStyle name="Currency 3 5" xfId="102"/>
    <cellStyle name="Currency 3 6" xfId="103"/>
    <cellStyle name="Currency 3 7" xfId="104"/>
    <cellStyle name="Currency 3 8" xfId="105"/>
    <cellStyle name="Currency 4" xfId="106"/>
    <cellStyle name="Currency 5" xfId="107"/>
    <cellStyle name="Dollar Style" xfId="108"/>
    <cellStyle name="Euro" xfId="109"/>
    <cellStyle name="Explanatory Text 2" xfId="110"/>
    <cellStyle name="Explanatory Text 3" xfId="111"/>
    <cellStyle name="from" xfId="112"/>
    <cellStyle name="general" xfId="113"/>
    <cellStyle name="Good 2" xfId="114"/>
    <cellStyle name="Good 3" xfId="115"/>
    <cellStyle name="Heading 1 2" xfId="116"/>
    <cellStyle name="Heading 1 3" xfId="117"/>
    <cellStyle name="Heading 2 2" xfId="118"/>
    <cellStyle name="Heading 2 3" xfId="119"/>
    <cellStyle name="Heading 3 2" xfId="120"/>
    <cellStyle name="Heading 3 3" xfId="121"/>
    <cellStyle name="Heading 4 2" xfId="122"/>
    <cellStyle name="Heading 4 3" xfId="123"/>
    <cellStyle name="Hyperlink 2" xfId="124"/>
    <cellStyle name="Input 10" xfId="125"/>
    <cellStyle name="Input 2" xfId="126"/>
    <cellStyle name="Input 3" xfId="127"/>
    <cellStyle name="Input 4" xfId="128"/>
    <cellStyle name="Input 5" xfId="129"/>
    <cellStyle name="Input 6" xfId="130"/>
    <cellStyle name="Input 7" xfId="131"/>
    <cellStyle name="Input 8" xfId="132"/>
    <cellStyle name="Input 9" xfId="133"/>
    <cellStyle name="Lines" xfId="134"/>
    <cellStyle name="Linked Cell 2" xfId="135"/>
    <cellStyle name="Linked Cell 3" xfId="136"/>
    <cellStyle name="Neutral 2" xfId="137"/>
    <cellStyle name="Neutral 3" xfId="138"/>
    <cellStyle name="Normal" xfId="0" builtinId="0"/>
    <cellStyle name="Normal 2" xfId="139"/>
    <cellStyle name="Normal 2 2" xfId="140"/>
    <cellStyle name="Normal 2 2 2" xfId="141"/>
    <cellStyle name="Normal 2 3" xfId="142"/>
    <cellStyle name="Normal 2 4" xfId="143"/>
    <cellStyle name="Normal 2 5" xfId="144"/>
    <cellStyle name="Normal 2 6" xfId="145"/>
    <cellStyle name="Normal 2 7" xfId="146"/>
    <cellStyle name="Normal 2 8" xfId="147"/>
    <cellStyle name="Normal 2 9" xfId="148"/>
    <cellStyle name="Normal 2_MLR_Template_Colorado" xfId="149"/>
    <cellStyle name="Normal 3" xfId="150"/>
    <cellStyle name="Normal 3 10" xfId="151"/>
    <cellStyle name="Normal 3 11" xfId="152"/>
    <cellStyle name="Normal 3 2" xfId="153"/>
    <cellStyle name="Normal 3 2 2" xfId="154"/>
    <cellStyle name="Normal 3 2 3" xfId="155"/>
    <cellStyle name="Normal 3 2 4" xfId="156"/>
    <cellStyle name="Normal 3 2 5" xfId="157"/>
    <cellStyle name="Normal 3 2 6" xfId="158"/>
    <cellStyle name="Normal 3 2 7" xfId="159"/>
    <cellStyle name="Normal 3 2 8" xfId="160"/>
    <cellStyle name="Normal 3 2 9" xfId="161"/>
    <cellStyle name="Normal 3 3" xfId="162"/>
    <cellStyle name="Normal 3 3 2" xfId="163"/>
    <cellStyle name="Normal 3 4" xfId="164"/>
    <cellStyle name="Normal 3 5" xfId="165"/>
    <cellStyle name="Normal 3 6" xfId="166"/>
    <cellStyle name="Normal 3 7" xfId="167"/>
    <cellStyle name="Normal 3 8" xfId="168"/>
    <cellStyle name="Normal 3 9" xfId="169"/>
    <cellStyle name="Normal 4" xfId="170"/>
    <cellStyle name="Normal 4 2" xfId="171"/>
    <cellStyle name="Normal 5" xfId="172"/>
    <cellStyle name="Normal 5 2" xfId="173"/>
    <cellStyle name="Normal 6" xfId="3"/>
    <cellStyle name="Normal Style" xfId="174"/>
    <cellStyle name="Note 10" xfId="175"/>
    <cellStyle name="Note 2" xfId="176"/>
    <cellStyle name="Note 3" xfId="177"/>
    <cellStyle name="Note 4" xfId="178"/>
    <cellStyle name="Note 5" xfId="179"/>
    <cellStyle name="Note 6" xfId="180"/>
    <cellStyle name="Note 7" xfId="181"/>
    <cellStyle name="Note 8" xfId="182"/>
    <cellStyle name="Note 9" xfId="183"/>
    <cellStyle name="nPlode" xfId="184"/>
    <cellStyle name="nPlosion" xfId="185"/>
    <cellStyle name="nvision" xfId="186"/>
    <cellStyle name="nVision Layouts" xfId="187"/>
    <cellStyle name="nvision_Report Tables (03 17 2011)" xfId="188"/>
    <cellStyle name="oft Excel]_x000d__x000a_Comment=The open=/f lines load custom functions into the Paste Function list._x000d__x000a_Maximized=3_x000d__x000a_AutoFormat=" xfId="189"/>
    <cellStyle name="oft Excel]_x000d__x000a_DefaultPath=F:\USERS\MGR\GARRETTG_x000d__x000a_Options3=6_x000d__x000a_MenuKey=47_x000d__x000a_Basics=1_x000d__x000a_CBTLOCATION=F:\PROGS\MSOFFICE\EXCE" xfId="190"/>
    <cellStyle name="ories]_x000d__x000a_ZipTempRemovableOnly=1_x000d__x000a_ZipTemp=C:\WINDOWS\TEMP\_x000d__x000a_zDefDir=0_x000d__x000a_DefDir=F:\PROGS\FOXPRO2\DBF\763ZIPS_x000d__x000a_gzExtractT" xfId="191"/>
    <cellStyle name="Output 10" xfId="192"/>
    <cellStyle name="Output 2" xfId="193"/>
    <cellStyle name="Output 3" xfId="194"/>
    <cellStyle name="Output 4" xfId="195"/>
    <cellStyle name="Output 5" xfId="196"/>
    <cellStyle name="Output 6" xfId="197"/>
    <cellStyle name="Output 7" xfId="198"/>
    <cellStyle name="Output 8" xfId="199"/>
    <cellStyle name="Output 9" xfId="200"/>
    <cellStyle name="p25_Normal" xfId="201"/>
    <cellStyle name="p48_Normal 2" xfId="202"/>
    <cellStyle name="p50_Normal 2" xfId="203"/>
    <cellStyle name="Percent" xfId="2" builtinId="5"/>
    <cellStyle name="Percent 2" xfId="204"/>
    <cellStyle name="Percent 2 2" xfId="205"/>
    <cellStyle name="Percent 2 2 2" xfId="206"/>
    <cellStyle name="Percent 2 2 3" xfId="207"/>
    <cellStyle name="Percent 2 2 4" xfId="208"/>
    <cellStyle name="Percent 2 2 5" xfId="209"/>
    <cellStyle name="Percent 2 2 6" xfId="210"/>
    <cellStyle name="Percent 2 2 7" xfId="211"/>
    <cellStyle name="Percent 2 2 8" xfId="212"/>
    <cellStyle name="Percent 3" xfId="213"/>
    <cellStyle name="Percent 3 2" xfId="214"/>
    <cellStyle name="Percent 3 3" xfId="215"/>
    <cellStyle name="Percent 3 4" xfId="216"/>
    <cellStyle name="Percent 3 5" xfId="217"/>
    <cellStyle name="Percent 3 6" xfId="218"/>
    <cellStyle name="Percent 3 7" xfId="219"/>
    <cellStyle name="Percent 3 8" xfId="220"/>
    <cellStyle name="Percent 4" xfId="221"/>
    <cellStyle name="Percent 5" xfId="222"/>
    <cellStyle name="PSChar" xfId="223"/>
    <cellStyle name="PSDate" xfId="224"/>
    <cellStyle name="PSDec" xfId="225"/>
    <cellStyle name="PSHeading" xfId="226"/>
    <cellStyle name="PSInt" xfId="227"/>
    <cellStyle name="PSSpacer" xfId="228"/>
    <cellStyle name="stacy excel" xfId="229"/>
    <cellStyle name="Style 1" xfId="230"/>
    <cellStyle name="Style 2" xfId="231"/>
    <cellStyle name="t]_x000d__x000a_color schemes=_x000d__x000a__x000d__x000a_[color schemes]_x000d__x000a_Arizona=804000,FFFFFF,FFFFFF,0,FFFFFF,0,808040,C0C0C0,FFFFFF,4080FF,C0C" xfId="232"/>
    <cellStyle name="Title 2" xfId="233"/>
    <cellStyle name="Title 3" xfId="234"/>
    <cellStyle name="to" xfId="235"/>
    <cellStyle name="Total 10" xfId="236"/>
    <cellStyle name="Total 2" xfId="237"/>
    <cellStyle name="Total 3" xfId="238"/>
    <cellStyle name="Total 4" xfId="239"/>
    <cellStyle name="Total 5" xfId="240"/>
    <cellStyle name="Total 6" xfId="241"/>
    <cellStyle name="Total 7" xfId="242"/>
    <cellStyle name="Total 8" xfId="243"/>
    <cellStyle name="Total 9" xfId="244"/>
    <cellStyle name="Warning Text 2" xfId="245"/>
    <cellStyle name="Warning Text 3" xfId="246"/>
  </cellStyles>
  <dxfs count="0"/>
  <tableStyles count="0" defaultTableStyle="TableStyleMedium2" defaultPivotStyle="PivotStyleLight16"/>
  <colors>
    <mruColors>
      <color rgb="FFF6911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304800</xdr:colOff>
      <xdr:row>40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7772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S26" sqref="S26"/>
    </sheetView>
  </sheetViews>
  <sheetFormatPr defaultRowHeight="15"/>
  <cols>
    <col min="1" max="16384" width="9.140625" style="33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/>
  </sheetViews>
  <sheetFormatPr defaultRowHeight="12.75"/>
  <cols>
    <col min="1" max="1" width="31.140625" style="10" bestFit="1" customWidth="1"/>
    <col min="2" max="4" width="18.42578125" style="10" customWidth="1"/>
    <col min="5" max="16384" width="9.140625" style="10"/>
  </cols>
  <sheetData>
    <row r="1" spans="1:4">
      <c r="A1" s="10" t="s">
        <v>88</v>
      </c>
    </row>
    <row r="2" spans="1:4">
      <c r="A2" s="10" t="s">
        <v>91</v>
      </c>
    </row>
    <row r="4" spans="1:4" ht="13.5" thickBot="1">
      <c r="A4" s="19" t="s">
        <v>0</v>
      </c>
      <c r="B4" s="31" t="s">
        <v>2</v>
      </c>
      <c r="C4" s="31" t="s">
        <v>1</v>
      </c>
      <c r="D4" s="31" t="s">
        <v>90</v>
      </c>
    </row>
    <row r="5" spans="1:4">
      <c r="A5" s="10" t="s">
        <v>3</v>
      </c>
      <c r="B5" s="15">
        <v>92</v>
      </c>
      <c r="C5" s="15">
        <v>92</v>
      </c>
      <c r="D5" s="15">
        <v>93</v>
      </c>
    </row>
    <row r="6" spans="1:4">
      <c r="A6" s="10" t="s">
        <v>4</v>
      </c>
      <c r="B6" s="15">
        <v>92</v>
      </c>
      <c r="C6" s="15">
        <v>92</v>
      </c>
      <c r="D6" s="15">
        <v>93</v>
      </c>
    </row>
    <row r="7" spans="1:4">
      <c r="A7" s="10" t="s">
        <v>5</v>
      </c>
      <c r="B7" s="15">
        <v>82</v>
      </c>
      <c r="C7" s="15">
        <v>82</v>
      </c>
      <c r="D7" s="15">
        <v>83</v>
      </c>
    </row>
    <row r="8" spans="1:4">
      <c r="A8" s="10" t="s">
        <v>6</v>
      </c>
      <c r="B8" s="15">
        <v>78</v>
      </c>
      <c r="C8" s="15">
        <v>79</v>
      </c>
      <c r="D8" s="15">
        <v>81</v>
      </c>
    </row>
    <row r="9" spans="1:4">
      <c r="A9" s="10" t="s">
        <v>7</v>
      </c>
      <c r="B9" s="15">
        <v>78</v>
      </c>
      <c r="C9" s="15">
        <v>84</v>
      </c>
      <c r="D9" s="15">
        <v>87</v>
      </c>
    </row>
    <row r="10" spans="1:4">
      <c r="A10" s="10" t="s">
        <v>8</v>
      </c>
      <c r="B10" s="15">
        <v>89</v>
      </c>
      <c r="C10" s="15">
        <v>88</v>
      </c>
      <c r="D10" s="15">
        <v>90</v>
      </c>
    </row>
    <row r="11" spans="1:4">
      <c r="A11" s="10" t="s">
        <v>9</v>
      </c>
      <c r="B11" s="15">
        <v>88</v>
      </c>
      <c r="C11" s="15">
        <v>88</v>
      </c>
      <c r="D11" s="15">
        <v>90</v>
      </c>
    </row>
    <row r="12" spans="1:4">
      <c r="A12" s="10" t="s">
        <v>10</v>
      </c>
      <c r="B12" s="15">
        <v>88</v>
      </c>
      <c r="C12" s="15">
        <v>88</v>
      </c>
      <c r="D12" s="15">
        <v>89</v>
      </c>
    </row>
    <row r="13" spans="1:4">
      <c r="A13" s="10" t="s">
        <v>11</v>
      </c>
      <c r="B13" s="15">
        <v>89</v>
      </c>
      <c r="C13" s="15">
        <v>89</v>
      </c>
      <c r="D13" s="15">
        <v>91</v>
      </c>
    </row>
    <row r="14" spans="1:4">
      <c r="A14" s="10" t="s">
        <v>12</v>
      </c>
      <c r="B14" s="15">
        <v>85</v>
      </c>
      <c r="C14" s="15">
        <v>85</v>
      </c>
      <c r="D14" s="15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45" sqref="D45"/>
    </sheetView>
  </sheetViews>
  <sheetFormatPr defaultRowHeight="12.75"/>
  <cols>
    <col min="1" max="1" width="5.5703125" style="10" bestFit="1" customWidth="1"/>
    <col min="2" max="4" width="16.7109375" style="10" customWidth="1"/>
    <col min="5" max="16384" width="9.140625" style="10"/>
  </cols>
  <sheetData>
    <row r="1" spans="1:4">
      <c r="A1" s="10" t="s">
        <v>87</v>
      </c>
    </row>
    <row r="2" spans="1:4">
      <c r="A2" s="10" t="s">
        <v>92</v>
      </c>
    </row>
    <row r="4" spans="1:4" ht="26.25" thickBot="1">
      <c r="A4" s="27" t="s">
        <v>13</v>
      </c>
      <c r="B4" s="27" t="s">
        <v>14</v>
      </c>
      <c r="C4" s="27" t="s">
        <v>15</v>
      </c>
      <c r="D4" s="27" t="s">
        <v>16</v>
      </c>
    </row>
    <row r="5" spans="1:4">
      <c r="A5" s="28">
        <v>2011</v>
      </c>
      <c r="B5" s="29">
        <v>0.160512692571571</v>
      </c>
      <c r="C5" s="30">
        <v>545122</v>
      </c>
      <c r="D5" s="30">
        <v>87499</v>
      </c>
    </row>
    <row r="6" spans="1:4">
      <c r="A6" s="28">
        <v>2012</v>
      </c>
      <c r="B6" s="29">
        <v>0.155222972744647</v>
      </c>
      <c r="C6" s="30">
        <v>532666</v>
      </c>
      <c r="D6" s="30">
        <v>82682</v>
      </c>
    </row>
    <row r="7" spans="1:4">
      <c r="A7" s="28">
        <v>2013</v>
      </c>
      <c r="B7" s="29">
        <v>0.151718480749711</v>
      </c>
      <c r="C7" s="30">
        <v>508356</v>
      </c>
      <c r="D7" s="30">
        <v>77127</v>
      </c>
    </row>
    <row r="8" spans="1:4">
      <c r="A8" s="28">
        <v>2014</v>
      </c>
      <c r="B8" s="29">
        <v>0.15323953907451199</v>
      </c>
      <c r="C8" s="30">
        <v>483896</v>
      </c>
      <c r="D8" s="30">
        <v>74152</v>
      </c>
    </row>
    <row r="9" spans="1:4">
      <c r="A9" s="28">
        <v>2015</v>
      </c>
      <c r="B9" s="29">
        <v>0.15813804680397001</v>
      </c>
      <c r="C9" s="30">
        <v>493847</v>
      </c>
      <c r="D9" s="30">
        <v>78096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zoomScaleNormal="100" workbookViewId="0">
      <selection activeCell="E63" sqref="E63"/>
    </sheetView>
  </sheetViews>
  <sheetFormatPr defaultRowHeight="15"/>
  <cols>
    <col min="1" max="1" width="38" style="10" bestFit="1" customWidth="1"/>
    <col min="2" max="2" width="23.140625" style="18" customWidth="1"/>
    <col min="3" max="3" width="5.28515625" style="15" bestFit="1" customWidth="1"/>
    <col min="4" max="4" width="23.140625" style="18" customWidth="1"/>
    <col min="5" max="5" width="6.28515625" style="15" bestFit="1" customWidth="1"/>
    <col min="6" max="6" width="23.140625" style="18" customWidth="1"/>
    <col min="7" max="7" width="6.28515625" style="15" bestFit="1" customWidth="1"/>
    <col min="15" max="19" width="9.140625" style="2"/>
  </cols>
  <sheetData>
    <row r="1" spans="1:19">
      <c r="A1" s="10" t="s">
        <v>86</v>
      </c>
    </row>
    <row r="2" spans="1:19">
      <c r="A2" s="10" t="s">
        <v>93</v>
      </c>
    </row>
    <row r="4" spans="1:19" ht="39" customHeight="1" thickBot="1">
      <c r="A4" s="22" t="s">
        <v>89</v>
      </c>
      <c r="B4" s="32" t="s">
        <v>82</v>
      </c>
      <c r="C4" s="32"/>
      <c r="D4" s="32" t="s">
        <v>83</v>
      </c>
      <c r="E4" s="32"/>
      <c r="F4" s="32" t="s">
        <v>84</v>
      </c>
      <c r="G4" s="32"/>
      <c r="O4" s="1" t="s">
        <v>17</v>
      </c>
      <c r="P4" s="1" t="s">
        <v>18</v>
      </c>
      <c r="Q4" s="1" t="s">
        <v>19</v>
      </c>
    </row>
    <row r="5" spans="1:19">
      <c r="A5" s="23" t="s">
        <v>20</v>
      </c>
      <c r="B5" s="24" t="s">
        <v>21</v>
      </c>
      <c r="C5" s="25">
        <v>4.8000000000000001E-2</v>
      </c>
      <c r="D5" s="24" t="s">
        <v>21</v>
      </c>
      <c r="E5" s="25">
        <v>3.3000000000000002E-2</v>
      </c>
      <c r="F5" s="24" t="s">
        <v>21</v>
      </c>
      <c r="G5" s="25">
        <v>0.223</v>
      </c>
      <c r="O5" s="3">
        <v>0</v>
      </c>
      <c r="P5" s="3">
        <v>1.7000000000000001E-2</v>
      </c>
      <c r="Q5" s="3">
        <v>0.17</v>
      </c>
      <c r="R5" s="2" t="b">
        <f t="shared" ref="R5:R14" si="0">O5&lt;C5</f>
        <v>1</v>
      </c>
      <c r="S5" s="2" t="b">
        <f t="shared" ref="S5:S14" si="1">O5&gt;C5</f>
        <v>0</v>
      </c>
    </row>
    <row r="6" spans="1:19">
      <c r="A6" s="23" t="s">
        <v>31</v>
      </c>
      <c r="B6" s="24" t="s">
        <v>21</v>
      </c>
      <c r="C6" s="25">
        <v>3.2000000000000001E-2</v>
      </c>
      <c r="D6" s="24" t="s">
        <v>21</v>
      </c>
      <c r="E6" s="25">
        <v>0</v>
      </c>
      <c r="F6" s="24" t="s">
        <v>32</v>
      </c>
      <c r="G6" s="25">
        <v>0.246</v>
      </c>
      <c r="O6" s="3">
        <v>3.5999999999999997E-2</v>
      </c>
      <c r="P6" s="3">
        <v>4.4999999999999998E-2</v>
      </c>
      <c r="Q6" s="3">
        <v>0.252</v>
      </c>
      <c r="R6" s="2" t="b">
        <f t="shared" si="0"/>
        <v>0</v>
      </c>
      <c r="S6" s="2" t="b">
        <f t="shared" si="1"/>
        <v>1</v>
      </c>
    </row>
    <row r="7" spans="1:19">
      <c r="A7" s="23" t="s">
        <v>22</v>
      </c>
      <c r="B7" s="24" t="s">
        <v>21</v>
      </c>
      <c r="C7" s="25">
        <v>3.3000000000000002E-2</v>
      </c>
      <c r="D7" s="24" t="s">
        <v>21</v>
      </c>
      <c r="E7" s="25">
        <v>3.9E-2</v>
      </c>
      <c r="F7" s="24" t="s">
        <v>21</v>
      </c>
      <c r="G7" s="25">
        <v>0.23499999999999999</v>
      </c>
      <c r="O7" s="3">
        <v>0</v>
      </c>
      <c r="P7" s="3">
        <v>1.2E-2</v>
      </c>
      <c r="Q7" s="3">
        <v>0.251</v>
      </c>
      <c r="R7" s="2" t="b">
        <f t="shared" si="0"/>
        <v>1</v>
      </c>
      <c r="S7" s="2" t="b">
        <f t="shared" si="1"/>
        <v>0</v>
      </c>
    </row>
    <row r="8" spans="1:19">
      <c r="A8" s="23" t="s">
        <v>23</v>
      </c>
      <c r="B8" s="24" t="s">
        <v>21</v>
      </c>
      <c r="C8" s="25">
        <v>0</v>
      </c>
      <c r="D8" s="24" t="s">
        <v>21</v>
      </c>
      <c r="E8" s="25">
        <v>7.0000000000000001E-3</v>
      </c>
      <c r="F8" s="24" t="s">
        <v>21</v>
      </c>
      <c r="G8" s="25">
        <v>0.17499999999999999</v>
      </c>
      <c r="O8" s="3">
        <v>0</v>
      </c>
      <c r="P8" s="3">
        <v>2.5000000000000001E-2</v>
      </c>
      <c r="Q8" s="3">
        <v>0.185</v>
      </c>
      <c r="R8" s="2" t="b">
        <f t="shared" si="0"/>
        <v>0</v>
      </c>
      <c r="S8" s="2" t="b">
        <f t="shared" si="1"/>
        <v>0</v>
      </c>
    </row>
    <row r="9" spans="1:19">
      <c r="A9" s="23" t="s">
        <v>24</v>
      </c>
      <c r="B9" s="24" t="s">
        <v>21</v>
      </c>
      <c r="C9" s="25">
        <v>0</v>
      </c>
      <c r="D9" s="24" t="s">
        <v>21</v>
      </c>
      <c r="E9" s="25">
        <v>1.9E-2</v>
      </c>
      <c r="F9" s="24" t="s">
        <v>21</v>
      </c>
      <c r="G9" s="25">
        <v>0.21</v>
      </c>
      <c r="O9" s="3">
        <v>0</v>
      </c>
      <c r="P9" s="3">
        <v>3.3000000000000002E-2</v>
      </c>
      <c r="Q9" s="3">
        <v>0.253</v>
      </c>
      <c r="R9" s="2" t="b">
        <f t="shared" si="0"/>
        <v>0</v>
      </c>
      <c r="S9" s="2" t="b">
        <f t="shared" si="1"/>
        <v>0</v>
      </c>
    </row>
    <row r="10" spans="1:19">
      <c r="A10" s="23" t="s">
        <v>33</v>
      </c>
      <c r="B10" s="24" t="s">
        <v>21</v>
      </c>
      <c r="C10" s="25">
        <v>1.4999999999999999E-2</v>
      </c>
      <c r="D10" s="24" t="s">
        <v>21</v>
      </c>
      <c r="E10" s="25">
        <v>3.5999999999999997E-2</v>
      </c>
      <c r="F10" s="24" t="s">
        <v>32</v>
      </c>
      <c r="G10" s="25">
        <v>0.247</v>
      </c>
      <c r="O10" s="3">
        <v>0</v>
      </c>
      <c r="P10" s="3">
        <v>4.8000000000000001E-2</v>
      </c>
      <c r="Q10" s="3">
        <v>0.25</v>
      </c>
      <c r="R10" s="2" t="b">
        <f t="shared" si="0"/>
        <v>1</v>
      </c>
      <c r="S10" s="2" t="b">
        <f t="shared" si="1"/>
        <v>0</v>
      </c>
    </row>
    <row r="11" spans="1:19">
      <c r="A11" s="23" t="s">
        <v>25</v>
      </c>
      <c r="B11" s="24" t="s">
        <v>21</v>
      </c>
      <c r="C11" s="25">
        <v>0</v>
      </c>
      <c r="D11" s="24" t="s">
        <v>21</v>
      </c>
      <c r="E11" s="25">
        <v>2.1999999999999999E-2</v>
      </c>
      <c r="F11" s="24" t="s">
        <v>21</v>
      </c>
      <c r="G11" s="25">
        <v>0.192</v>
      </c>
      <c r="O11" s="3">
        <v>0</v>
      </c>
      <c r="P11" s="3">
        <v>4.2000000000000003E-2</v>
      </c>
      <c r="Q11" s="3">
        <v>0.25600000000000001</v>
      </c>
      <c r="R11" s="2" t="b">
        <f t="shared" si="0"/>
        <v>0</v>
      </c>
      <c r="S11" s="2" t="b">
        <f t="shared" si="1"/>
        <v>0</v>
      </c>
    </row>
    <row r="12" spans="1:19">
      <c r="A12" s="23" t="s">
        <v>34</v>
      </c>
      <c r="B12" s="24" t="s">
        <v>21</v>
      </c>
      <c r="C12" s="25">
        <v>0.01</v>
      </c>
      <c r="D12" s="24" t="s">
        <v>21</v>
      </c>
      <c r="E12" s="25">
        <v>4.9000000000000002E-2</v>
      </c>
      <c r="F12" s="24" t="s">
        <v>32</v>
      </c>
      <c r="G12" s="25">
        <v>0.254</v>
      </c>
      <c r="O12" s="3">
        <v>0</v>
      </c>
      <c r="P12" s="3">
        <v>1.2E-2</v>
      </c>
      <c r="Q12" s="3">
        <v>0.189</v>
      </c>
      <c r="R12" s="2" t="b">
        <f t="shared" si="0"/>
        <v>1</v>
      </c>
      <c r="S12" s="2" t="b">
        <f t="shared" si="1"/>
        <v>0</v>
      </c>
    </row>
    <row r="13" spans="1:19">
      <c r="A13" s="23" t="s">
        <v>36</v>
      </c>
      <c r="B13" s="24" t="s">
        <v>21</v>
      </c>
      <c r="C13" s="25">
        <v>0</v>
      </c>
      <c r="D13" s="24" t="s">
        <v>21</v>
      </c>
      <c r="E13" s="25">
        <v>1.7999999999999999E-2</v>
      </c>
      <c r="F13" s="24" t="s">
        <v>37</v>
      </c>
      <c r="G13" s="25">
        <v>0.30199999999999999</v>
      </c>
      <c r="O13" s="3">
        <v>0</v>
      </c>
      <c r="P13" s="3">
        <v>5.2999999999999999E-2</v>
      </c>
      <c r="Q13" s="3">
        <v>0.23699999999999999</v>
      </c>
      <c r="R13" s="2" t="b">
        <f t="shared" si="0"/>
        <v>0</v>
      </c>
      <c r="S13" s="2" t="b">
        <f t="shared" si="1"/>
        <v>0</v>
      </c>
    </row>
    <row r="14" spans="1:19">
      <c r="A14" s="23" t="s">
        <v>35</v>
      </c>
      <c r="B14" s="24" t="s">
        <v>21</v>
      </c>
      <c r="C14" s="25">
        <v>0</v>
      </c>
      <c r="D14" s="24" t="s">
        <v>21</v>
      </c>
      <c r="E14" s="25">
        <v>4.1000000000000002E-2</v>
      </c>
      <c r="F14" s="24" t="s">
        <v>32</v>
      </c>
      <c r="G14" s="25">
        <v>0.251</v>
      </c>
      <c r="O14" s="3">
        <v>0</v>
      </c>
      <c r="P14" s="3">
        <v>5.8999999999999997E-2</v>
      </c>
      <c r="Q14" s="3">
        <v>0.27700000000000002</v>
      </c>
      <c r="R14" s="2" t="b">
        <f t="shared" si="0"/>
        <v>0</v>
      </c>
      <c r="S14" s="2" t="b">
        <f t="shared" si="1"/>
        <v>0</v>
      </c>
    </row>
    <row r="15" spans="1:19">
      <c r="A15" s="23" t="s">
        <v>26</v>
      </c>
      <c r="B15" s="24" t="s">
        <v>21</v>
      </c>
      <c r="C15" s="25">
        <v>4.2000000000000003E-2</v>
      </c>
      <c r="D15" s="24" t="s">
        <v>21</v>
      </c>
      <c r="E15" s="25">
        <v>4.2999999999999997E-2</v>
      </c>
      <c r="F15" s="24" t="s">
        <v>21</v>
      </c>
      <c r="G15" s="25">
        <v>0.19400000000000001</v>
      </c>
      <c r="O15" s="3">
        <v>3.7999999999999999E-2</v>
      </c>
      <c r="P15" s="3">
        <v>0</v>
      </c>
      <c r="Q15" s="3">
        <v>0.158</v>
      </c>
      <c r="R15" s="2" t="b">
        <f t="shared" ref="R15:R27" si="2">O15&lt;C15</f>
        <v>1</v>
      </c>
      <c r="S15" s="2" t="b">
        <f t="shared" ref="S15:S27" si="3">O15&gt;C15</f>
        <v>0</v>
      </c>
    </row>
    <row r="16" spans="1:19">
      <c r="A16" s="23" t="s">
        <v>38</v>
      </c>
      <c r="B16" s="24" t="s">
        <v>21</v>
      </c>
      <c r="C16" s="25">
        <v>4.1000000000000002E-2</v>
      </c>
      <c r="D16" s="24" t="s">
        <v>21</v>
      </c>
      <c r="E16" s="25">
        <v>2.4E-2</v>
      </c>
      <c r="F16" s="24" t="s">
        <v>32</v>
      </c>
      <c r="G16" s="25">
        <v>0.25800000000000001</v>
      </c>
      <c r="O16" s="3">
        <v>0</v>
      </c>
      <c r="P16" s="3">
        <v>3.2000000000000001E-2</v>
      </c>
      <c r="Q16" s="3">
        <v>0.20899999999999999</v>
      </c>
      <c r="R16" s="2" t="b">
        <f t="shared" si="2"/>
        <v>1</v>
      </c>
      <c r="S16" s="2" t="b">
        <f t="shared" si="3"/>
        <v>0</v>
      </c>
    </row>
    <row r="17" spans="1:19">
      <c r="A17" s="23" t="s">
        <v>27</v>
      </c>
      <c r="B17" s="24" t="s">
        <v>21</v>
      </c>
      <c r="C17" s="25">
        <v>0</v>
      </c>
      <c r="D17" s="24" t="s">
        <v>21</v>
      </c>
      <c r="E17" s="25">
        <v>0</v>
      </c>
      <c r="F17" s="24" t="s">
        <v>21</v>
      </c>
      <c r="G17" s="25">
        <v>0.17100000000000001</v>
      </c>
      <c r="O17" s="3">
        <v>3.5000000000000003E-2</v>
      </c>
      <c r="P17" s="3">
        <v>0.05</v>
      </c>
      <c r="Q17" s="3">
        <v>0.23200000000000001</v>
      </c>
      <c r="R17" s="2" t="b">
        <f t="shared" si="2"/>
        <v>0</v>
      </c>
      <c r="S17" s="2" t="b">
        <f t="shared" si="3"/>
        <v>1</v>
      </c>
    </row>
    <row r="18" spans="1:19">
      <c r="A18" s="23" t="s">
        <v>59</v>
      </c>
      <c r="B18" s="24" t="s">
        <v>32</v>
      </c>
      <c r="C18" s="25">
        <v>8.5999999999999993E-2</v>
      </c>
      <c r="D18" s="24" t="s">
        <v>37</v>
      </c>
      <c r="E18" s="25">
        <v>0.124</v>
      </c>
      <c r="F18" s="24" t="s">
        <v>32</v>
      </c>
      <c r="G18" s="25">
        <v>0.26400000000000001</v>
      </c>
      <c r="O18" s="3">
        <v>0</v>
      </c>
      <c r="P18" s="3">
        <v>5.2999999999999999E-2</v>
      </c>
      <c r="Q18" s="3">
        <v>0.223</v>
      </c>
      <c r="R18" s="2" t="b">
        <f t="shared" si="2"/>
        <v>1</v>
      </c>
      <c r="S18" s="2" t="b">
        <f t="shared" si="3"/>
        <v>0</v>
      </c>
    </row>
    <row r="19" spans="1:19">
      <c r="A19" s="23" t="s">
        <v>39</v>
      </c>
      <c r="B19" s="24" t="s">
        <v>21</v>
      </c>
      <c r="C19" s="25">
        <v>0</v>
      </c>
      <c r="D19" s="24" t="s">
        <v>32</v>
      </c>
      <c r="E19" s="25">
        <v>7.0999999999999994E-2</v>
      </c>
      <c r="F19" s="24" t="s">
        <v>21</v>
      </c>
      <c r="G19" s="25">
        <v>0.19400000000000001</v>
      </c>
      <c r="O19" s="3">
        <v>0</v>
      </c>
      <c r="P19" s="3">
        <v>0.03</v>
      </c>
      <c r="Q19" s="3">
        <v>0.189</v>
      </c>
      <c r="R19" s="2" t="b">
        <f t="shared" si="2"/>
        <v>0</v>
      </c>
      <c r="S19" s="2" t="b">
        <f t="shared" si="3"/>
        <v>0</v>
      </c>
    </row>
    <row r="20" spans="1:19">
      <c r="A20" s="23" t="s">
        <v>46</v>
      </c>
      <c r="B20" s="24" t="s">
        <v>21</v>
      </c>
      <c r="C20" s="25">
        <v>0</v>
      </c>
      <c r="D20" s="24" t="s">
        <v>47</v>
      </c>
      <c r="E20" s="25">
        <v>0.159</v>
      </c>
      <c r="F20" s="24" t="s">
        <v>37</v>
      </c>
      <c r="G20" s="25">
        <v>0.28000000000000003</v>
      </c>
      <c r="O20" s="3">
        <v>3.4000000000000002E-2</v>
      </c>
      <c r="P20" s="3">
        <v>3.6999999999999998E-2</v>
      </c>
      <c r="Q20" s="3">
        <v>0.30299999999999999</v>
      </c>
      <c r="R20" s="2" t="b">
        <f t="shared" si="2"/>
        <v>0</v>
      </c>
      <c r="S20" s="2" t="b">
        <f t="shared" si="3"/>
        <v>1</v>
      </c>
    </row>
    <row r="21" spans="1:19">
      <c r="A21" s="23" t="s">
        <v>48</v>
      </c>
      <c r="B21" s="24" t="s">
        <v>21</v>
      </c>
      <c r="C21" s="25">
        <v>0</v>
      </c>
      <c r="D21" s="24" t="s">
        <v>32</v>
      </c>
      <c r="E21" s="25">
        <v>5.2999999999999999E-2</v>
      </c>
      <c r="F21" s="24" t="s">
        <v>85</v>
      </c>
      <c r="G21" s="26"/>
      <c r="O21" s="3">
        <v>0</v>
      </c>
      <c r="P21" s="3">
        <v>9.8000000000000004E-2</v>
      </c>
      <c r="Q21" s="3">
        <v>0.22</v>
      </c>
      <c r="R21" s="2" t="b">
        <f t="shared" si="2"/>
        <v>0</v>
      </c>
      <c r="S21" s="2" t="b">
        <f t="shared" si="3"/>
        <v>0</v>
      </c>
    </row>
    <row r="22" spans="1:19">
      <c r="A22" s="23" t="s">
        <v>40</v>
      </c>
      <c r="B22" s="24" t="s">
        <v>21</v>
      </c>
      <c r="C22" s="25">
        <v>0</v>
      </c>
      <c r="D22" s="24" t="s">
        <v>37</v>
      </c>
      <c r="E22" s="25">
        <v>0.112</v>
      </c>
      <c r="F22" s="24" t="s">
        <v>21</v>
      </c>
      <c r="G22" s="25">
        <v>0.14199999999999999</v>
      </c>
      <c r="O22" s="3">
        <v>0.05</v>
      </c>
      <c r="P22" s="3">
        <v>3.6999999999999998E-2</v>
      </c>
      <c r="Q22" s="3">
        <v>0.16700000000000001</v>
      </c>
      <c r="R22" s="2" t="b">
        <f t="shared" si="2"/>
        <v>0</v>
      </c>
      <c r="S22" s="2" t="b">
        <f t="shared" si="3"/>
        <v>1</v>
      </c>
    </row>
    <row r="23" spans="1:19">
      <c r="A23" s="23" t="s">
        <v>28</v>
      </c>
      <c r="B23" s="24" t="s">
        <v>21</v>
      </c>
      <c r="C23" s="25">
        <v>0</v>
      </c>
      <c r="D23" s="24" t="s">
        <v>21</v>
      </c>
      <c r="E23" s="25">
        <v>1.7000000000000001E-2</v>
      </c>
      <c r="F23" s="24" t="s">
        <v>21</v>
      </c>
      <c r="G23" s="25">
        <v>0.23499999999999999</v>
      </c>
      <c r="O23" s="3">
        <v>2.5000000000000001E-2</v>
      </c>
      <c r="P23" s="3">
        <v>0.105</v>
      </c>
      <c r="Q23" s="3">
        <v>0.23699999999999999</v>
      </c>
      <c r="R23" s="2" t="b">
        <f t="shared" si="2"/>
        <v>0</v>
      </c>
      <c r="S23" s="2" t="b">
        <f t="shared" si="3"/>
        <v>1</v>
      </c>
    </row>
    <row r="24" spans="1:19">
      <c r="A24" s="23" t="s">
        <v>50</v>
      </c>
      <c r="B24" s="24" t="s">
        <v>21</v>
      </c>
      <c r="C24" s="25">
        <v>0</v>
      </c>
      <c r="D24" s="24" t="s">
        <v>32</v>
      </c>
      <c r="E24" s="25">
        <v>0.08</v>
      </c>
      <c r="F24" s="24" t="s">
        <v>32</v>
      </c>
      <c r="G24" s="25">
        <v>0.26100000000000001</v>
      </c>
      <c r="O24" s="3">
        <v>0</v>
      </c>
      <c r="P24" s="3">
        <v>3.7999999999999999E-2</v>
      </c>
      <c r="Q24" s="3">
        <v>0.247</v>
      </c>
      <c r="R24" s="2" t="b">
        <f t="shared" si="2"/>
        <v>0</v>
      </c>
      <c r="S24" s="2" t="b">
        <f t="shared" si="3"/>
        <v>0</v>
      </c>
    </row>
    <row r="25" spans="1:19">
      <c r="A25" s="23" t="s">
        <v>41</v>
      </c>
      <c r="B25" s="24" t="s">
        <v>21</v>
      </c>
      <c r="C25" s="25">
        <v>2.1999999999999999E-2</v>
      </c>
      <c r="D25" s="24" t="s">
        <v>32</v>
      </c>
      <c r="E25" s="25">
        <v>5.8999999999999997E-2</v>
      </c>
      <c r="F25" s="24" t="s">
        <v>21</v>
      </c>
      <c r="G25" s="25">
        <v>0.22600000000000001</v>
      </c>
      <c r="O25" s="3">
        <v>1.4999999999999999E-2</v>
      </c>
      <c r="P25" s="3">
        <v>0.125</v>
      </c>
      <c r="Q25" s="3">
        <v>0.29599999999999999</v>
      </c>
      <c r="R25" s="2" t="b">
        <f t="shared" si="2"/>
        <v>1</v>
      </c>
      <c r="S25" s="2" t="b">
        <f t="shared" si="3"/>
        <v>0</v>
      </c>
    </row>
    <row r="26" spans="1:19">
      <c r="A26" s="23" t="s">
        <v>42</v>
      </c>
      <c r="B26" s="24" t="s">
        <v>21</v>
      </c>
      <c r="C26" s="25">
        <v>0</v>
      </c>
      <c r="D26" s="24" t="s">
        <v>21</v>
      </c>
      <c r="E26" s="25">
        <v>4.2000000000000003E-2</v>
      </c>
      <c r="F26" s="24" t="s">
        <v>37</v>
      </c>
      <c r="G26" s="25">
        <v>0.32400000000000001</v>
      </c>
      <c r="O26" s="3">
        <v>0</v>
      </c>
      <c r="P26" s="3">
        <v>6.4000000000000001E-2</v>
      </c>
      <c r="Q26" s="3">
        <v>0.26</v>
      </c>
      <c r="R26" s="2" t="b">
        <f t="shared" si="2"/>
        <v>0</v>
      </c>
      <c r="S26" s="2" t="b">
        <f t="shared" si="3"/>
        <v>0</v>
      </c>
    </row>
    <row r="27" spans="1:19">
      <c r="A27" s="23" t="s">
        <v>43</v>
      </c>
      <c r="B27" s="24" t="s">
        <v>21</v>
      </c>
      <c r="C27" s="25">
        <v>0</v>
      </c>
      <c r="D27" s="24" t="s">
        <v>32</v>
      </c>
      <c r="E27" s="25">
        <v>9.8000000000000004E-2</v>
      </c>
      <c r="F27" s="24" t="s">
        <v>21</v>
      </c>
      <c r="G27" s="25">
        <v>0.23499999999999999</v>
      </c>
      <c r="O27" s="3">
        <v>0</v>
      </c>
      <c r="P27" s="3">
        <v>6.8000000000000005E-2</v>
      </c>
      <c r="Q27" s="3">
        <v>0.28599999999999998</v>
      </c>
      <c r="R27" s="2" t="b">
        <f t="shared" si="2"/>
        <v>0</v>
      </c>
      <c r="S27" s="2" t="b">
        <f t="shared" si="3"/>
        <v>0</v>
      </c>
    </row>
    <row r="28" spans="1:19">
      <c r="A28" s="23" t="s">
        <v>51</v>
      </c>
      <c r="B28" s="24" t="s">
        <v>21</v>
      </c>
      <c r="C28" s="25">
        <v>0</v>
      </c>
      <c r="D28" s="24" t="s">
        <v>47</v>
      </c>
      <c r="E28" s="25">
        <v>0.20699999999999999</v>
      </c>
      <c r="F28" s="24" t="s">
        <v>32</v>
      </c>
      <c r="G28" s="25">
        <v>0.26800000000000002</v>
      </c>
      <c r="O28" s="3">
        <v>0</v>
      </c>
      <c r="P28" s="3">
        <v>0.36599999999999999</v>
      </c>
      <c r="Q28" s="3">
        <v>0.247</v>
      </c>
      <c r="R28" s="2" t="b">
        <f>O28&lt;C28</f>
        <v>0</v>
      </c>
      <c r="S28" s="2" t="b">
        <f>O28&gt;C28</f>
        <v>0</v>
      </c>
    </row>
    <row r="29" spans="1:19">
      <c r="A29" s="23" t="s">
        <v>52</v>
      </c>
      <c r="B29" s="24" t="s">
        <v>21</v>
      </c>
      <c r="C29" s="25">
        <v>0</v>
      </c>
      <c r="D29" s="24" t="s">
        <v>32</v>
      </c>
      <c r="E29" s="25">
        <v>5.5E-2</v>
      </c>
      <c r="F29" s="24" t="s">
        <v>37</v>
      </c>
      <c r="G29" s="25">
        <v>0.28599999999999998</v>
      </c>
      <c r="O29" s="3"/>
      <c r="P29" s="3"/>
      <c r="Q29" s="3"/>
    </row>
    <row r="30" spans="1:19">
      <c r="A30" s="23" t="s">
        <v>29</v>
      </c>
      <c r="B30" s="24" t="s">
        <v>21</v>
      </c>
      <c r="C30" s="25">
        <v>0</v>
      </c>
      <c r="D30" s="24" t="s">
        <v>21</v>
      </c>
      <c r="E30" s="25">
        <v>3.5999999999999997E-2</v>
      </c>
      <c r="F30" s="24" t="s">
        <v>21</v>
      </c>
      <c r="G30" s="25">
        <v>0.22700000000000001</v>
      </c>
      <c r="O30" s="3">
        <v>0.13500000000000001</v>
      </c>
      <c r="P30" s="3">
        <v>0.28499999999999998</v>
      </c>
      <c r="Q30" s="3">
        <v>0.39900000000000002</v>
      </c>
      <c r="R30" s="2" t="b">
        <f t="shared" ref="R30:R39" si="4">O30&lt;C30</f>
        <v>0</v>
      </c>
      <c r="S30" s="2" t="b">
        <f t="shared" ref="S30:S39" si="5">O30&gt;C30</f>
        <v>1</v>
      </c>
    </row>
    <row r="31" spans="1:19">
      <c r="A31" s="23" t="s">
        <v>53</v>
      </c>
      <c r="B31" s="24" t="s">
        <v>21</v>
      </c>
      <c r="C31" s="25">
        <v>2.8000000000000001E-2</v>
      </c>
      <c r="D31" s="24" t="s">
        <v>37</v>
      </c>
      <c r="E31" s="25">
        <v>0.10299999999999999</v>
      </c>
      <c r="F31" s="24" t="s">
        <v>37</v>
      </c>
      <c r="G31" s="25">
        <v>0.27800000000000002</v>
      </c>
      <c r="O31" s="3">
        <v>0</v>
      </c>
      <c r="P31" s="3">
        <v>7.6999999999999999E-2</v>
      </c>
      <c r="Q31" s="3">
        <v>0.159</v>
      </c>
      <c r="R31" s="2" t="b">
        <f t="shared" si="4"/>
        <v>1</v>
      </c>
      <c r="S31" s="2" t="b">
        <f t="shared" si="5"/>
        <v>0</v>
      </c>
    </row>
    <row r="32" spans="1:19">
      <c r="A32" s="23" t="s">
        <v>44</v>
      </c>
      <c r="B32" s="24" t="s">
        <v>21</v>
      </c>
      <c r="C32" s="25">
        <v>0</v>
      </c>
      <c r="D32" s="24" t="s">
        <v>21</v>
      </c>
      <c r="E32" s="25">
        <v>1.7000000000000001E-2</v>
      </c>
      <c r="F32" s="24" t="s">
        <v>37</v>
      </c>
      <c r="G32" s="25">
        <v>0.28000000000000003</v>
      </c>
      <c r="O32" s="3">
        <v>5.0000000000000001E-3</v>
      </c>
      <c r="P32" s="3">
        <v>0.30499999999999999</v>
      </c>
      <c r="Q32" s="3">
        <v>0.23400000000000001</v>
      </c>
      <c r="R32" s="2" t="b">
        <f t="shared" si="4"/>
        <v>0</v>
      </c>
      <c r="S32" s="2" t="b">
        <f t="shared" si="5"/>
        <v>1</v>
      </c>
    </row>
    <row r="33" spans="1:19">
      <c r="A33" s="23" t="s">
        <v>45</v>
      </c>
      <c r="B33" s="24" t="s">
        <v>21</v>
      </c>
      <c r="C33" s="25">
        <v>0</v>
      </c>
      <c r="D33" s="24" t="s">
        <v>21</v>
      </c>
      <c r="E33" s="25">
        <v>0.05</v>
      </c>
      <c r="F33" s="24" t="s">
        <v>37</v>
      </c>
      <c r="G33" s="25">
        <v>0.308</v>
      </c>
      <c r="O33" s="3">
        <v>0</v>
      </c>
      <c r="P33" s="3">
        <v>9.4E-2</v>
      </c>
      <c r="Q33" s="3">
        <v>0.44900000000000001</v>
      </c>
      <c r="R33" s="2" t="b">
        <f t="shared" si="4"/>
        <v>0</v>
      </c>
      <c r="S33" s="2" t="b">
        <f t="shared" si="5"/>
        <v>0</v>
      </c>
    </row>
    <row r="34" spans="1:19">
      <c r="A34" s="23" t="s">
        <v>30</v>
      </c>
      <c r="B34" s="24" t="s">
        <v>21</v>
      </c>
      <c r="C34" s="25">
        <v>0</v>
      </c>
      <c r="D34" s="24" t="s">
        <v>21</v>
      </c>
      <c r="E34" s="25">
        <v>4.8000000000000001E-2</v>
      </c>
      <c r="F34" s="24" t="s">
        <v>21</v>
      </c>
      <c r="G34" s="25">
        <v>0.23699999999999999</v>
      </c>
      <c r="O34" s="3">
        <v>0.122</v>
      </c>
      <c r="P34" s="3">
        <v>0.125</v>
      </c>
      <c r="Q34" s="3">
        <v>0.29199999999999998</v>
      </c>
      <c r="R34" s="2" t="b">
        <f t="shared" si="4"/>
        <v>0</v>
      </c>
      <c r="S34" s="2" t="b">
        <f t="shared" si="5"/>
        <v>1</v>
      </c>
    </row>
    <row r="35" spans="1:19">
      <c r="A35" s="23" t="s">
        <v>56</v>
      </c>
      <c r="B35" s="24" t="s">
        <v>21</v>
      </c>
      <c r="C35" s="25">
        <v>0</v>
      </c>
      <c r="D35" s="24" t="s">
        <v>32</v>
      </c>
      <c r="E35" s="25">
        <v>9.7000000000000003E-2</v>
      </c>
      <c r="F35" s="24" t="s">
        <v>32</v>
      </c>
      <c r="G35" s="25">
        <v>0.26800000000000002</v>
      </c>
      <c r="O35" s="3">
        <v>0</v>
      </c>
      <c r="P35" s="3">
        <v>9.8000000000000004E-2</v>
      </c>
      <c r="Q35" s="3">
        <v>0.27800000000000002</v>
      </c>
      <c r="R35" s="2" t="b">
        <f t="shared" si="4"/>
        <v>0</v>
      </c>
      <c r="S35" s="2" t="b">
        <f t="shared" si="5"/>
        <v>0</v>
      </c>
    </row>
    <row r="36" spans="1:19">
      <c r="A36" s="23" t="s">
        <v>49</v>
      </c>
      <c r="B36" s="24" t="s">
        <v>21</v>
      </c>
      <c r="C36" s="25">
        <v>3.1E-2</v>
      </c>
      <c r="D36" s="24" t="s">
        <v>47</v>
      </c>
      <c r="E36" s="25">
        <v>0.16</v>
      </c>
      <c r="F36" s="24" t="s">
        <v>37</v>
      </c>
      <c r="G36" s="25">
        <v>0.32500000000000001</v>
      </c>
      <c r="O36" s="3">
        <v>8.1000000000000003E-2</v>
      </c>
      <c r="P36" s="3">
        <v>8.8999999999999996E-2</v>
      </c>
      <c r="Q36" s="3">
        <v>0.30499999999999999</v>
      </c>
      <c r="R36" s="2" t="b">
        <f t="shared" si="4"/>
        <v>0</v>
      </c>
      <c r="S36" s="2" t="b">
        <f t="shared" si="5"/>
        <v>1</v>
      </c>
    </row>
    <row r="37" spans="1:19">
      <c r="A37" s="23" t="s">
        <v>54</v>
      </c>
      <c r="B37" s="24" t="s">
        <v>21</v>
      </c>
      <c r="C37" s="25">
        <v>0</v>
      </c>
      <c r="D37" s="24" t="s">
        <v>32</v>
      </c>
      <c r="E37" s="25">
        <v>8.1000000000000003E-2</v>
      </c>
      <c r="F37" s="24" t="s">
        <v>32</v>
      </c>
      <c r="G37" s="25">
        <v>0.247</v>
      </c>
      <c r="O37" s="3">
        <v>0</v>
      </c>
      <c r="P37" s="3">
        <v>0.14699999999999999</v>
      </c>
      <c r="Q37" s="3">
        <v>0.30499999999999999</v>
      </c>
      <c r="R37" s="2" t="b">
        <f t="shared" si="4"/>
        <v>0</v>
      </c>
      <c r="S37" s="2" t="b">
        <f t="shared" si="5"/>
        <v>0</v>
      </c>
    </row>
    <row r="38" spans="1:19">
      <c r="A38" s="23" t="s">
        <v>55</v>
      </c>
      <c r="B38" s="24" t="s">
        <v>21</v>
      </c>
      <c r="C38" s="25">
        <v>1.4999999999999999E-2</v>
      </c>
      <c r="D38" s="24" t="s">
        <v>32</v>
      </c>
      <c r="E38" s="25">
        <v>8.2000000000000003E-2</v>
      </c>
      <c r="F38" s="24" t="s">
        <v>37</v>
      </c>
      <c r="G38" s="25">
        <v>0.316</v>
      </c>
      <c r="O38" s="3">
        <v>0</v>
      </c>
      <c r="P38" s="3">
        <v>3.5000000000000003E-2</v>
      </c>
      <c r="Q38" s="3">
        <v>0.311</v>
      </c>
      <c r="R38" s="2" t="b">
        <f t="shared" si="4"/>
        <v>1</v>
      </c>
      <c r="S38" s="2" t="b">
        <f t="shared" si="5"/>
        <v>0</v>
      </c>
    </row>
    <row r="39" spans="1:19">
      <c r="A39" s="23" t="s">
        <v>60</v>
      </c>
      <c r="B39" s="24" t="s">
        <v>32</v>
      </c>
      <c r="C39" s="25">
        <v>7.0999999999999994E-2</v>
      </c>
      <c r="D39" s="24" t="s">
        <v>32</v>
      </c>
      <c r="E39" s="25">
        <v>8.7999999999999995E-2</v>
      </c>
      <c r="F39" s="24" t="s">
        <v>37</v>
      </c>
      <c r="G39" s="25">
        <v>0.29399999999999998</v>
      </c>
      <c r="O39" s="3">
        <v>0</v>
      </c>
      <c r="P39" s="3">
        <v>5.1999999999999998E-2</v>
      </c>
      <c r="Q39" s="3">
        <v>0.24199999999999999</v>
      </c>
      <c r="R39" s="2" t="b">
        <f t="shared" si="4"/>
        <v>1</v>
      </c>
      <c r="S39" s="2" t="b">
        <f t="shared" si="5"/>
        <v>0</v>
      </c>
    </row>
    <row r="40" spans="1:19">
      <c r="A40" s="23" t="s">
        <v>57</v>
      </c>
      <c r="B40" s="24" t="s">
        <v>21</v>
      </c>
      <c r="C40" s="25">
        <v>0</v>
      </c>
      <c r="D40" s="24" t="s">
        <v>32</v>
      </c>
      <c r="E40" s="25">
        <v>5.2999999999999999E-2</v>
      </c>
      <c r="F40" s="24" t="s">
        <v>32</v>
      </c>
      <c r="G40" s="25">
        <v>0.26800000000000002</v>
      </c>
      <c r="O40" s="3">
        <v>3.2000000000000001E-2</v>
      </c>
      <c r="P40" s="3">
        <v>6.3E-2</v>
      </c>
      <c r="Q40" s="3">
        <v>0.26600000000000001</v>
      </c>
      <c r="R40" s="2" t="b">
        <f>O40&lt;C40</f>
        <v>0</v>
      </c>
      <c r="S40" s="2" t="b">
        <f>O40&gt;C40</f>
        <v>1</v>
      </c>
    </row>
    <row r="41" spans="1:19">
      <c r="A41" s="23" t="s">
        <v>58</v>
      </c>
      <c r="B41" s="24" t="s">
        <v>21</v>
      </c>
      <c r="C41" s="25">
        <v>0</v>
      </c>
      <c r="D41" s="24" t="s">
        <v>32</v>
      </c>
      <c r="E41" s="25">
        <v>5.1999999999999998E-2</v>
      </c>
      <c r="F41" s="24" t="s">
        <v>37</v>
      </c>
      <c r="G41" s="25">
        <v>0.28699999999999998</v>
      </c>
      <c r="O41" s="3">
        <v>9.0999999999999998E-2</v>
      </c>
      <c r="P41" s="3">
        <v>0.107</v>
      </c>
      <c r="Q41" s="3">
        <v>0.23400000000000001</v>
      </c>
      <c r="R41" s="2" t="b">
        <f>O41&lt;C41</f>
        <v>0</v>
      </c>
      <c r="S41" s="2" t="b">
        <f>O41&gt;C41</f>
        <v>1</v>
      </c>
    </row>
    <row r="43" spans="1:19">
      <c r="C43" s="16"/>
      <c r="O43" s="4">
        <f>COUNTIF(O5:O41,"=0")</f>
        <v>23</v>
      </c>
      <c r="Q43" s="5">
        <f>COUNTIF(Q5:Q41,"&lt;.239")</f>
        <v>15</v>
      </c>
    </row>
    <row r="44" spans="1:19" s="2" customFormat="1">
      <c r="A44" s="10"/>
      <c r="B44" s="18"/>
      <c r="C44" s="17"/>
      <c r="D44" s="18"/>
      <c r="E44" s="15"/>
      <c r="F44" s="18"/>
      <c r="G44" s="17"/>
      <c r="H44"/>
      <c r="I44"/>
      <c r="J44"/>
      <c r="K44"/>
      <c r="L44"/>
      <c r="M44"/>
      <c r="N44"/>
      <c r="O44" s="6">
        <f>MAX(O5:O41)</f>
        <v>0.13500000000000001</v>
      </c>
    </row>
    <row r="45" spans="1:19" s="2" customFormat="1">
      <c r="A45" s="10"/>
      <c r="B45" s="18"/>
      <c r="C45" s="15"/>
      <c r="D45" s="18"/>
      <c r="E45" s="15"/>
      <c r="F45" s="18"/>
      <c r="G45" s="17"/>
      <c r="H45"/>
      <c r="I45"/>
      <c r="J45"/>
      <c r="K45"/>
      <c r="L45"/>
      <c r="M45"/>
      <c r="N45"/>
    </row>
    <row r="46" spans="1:19" s="2" customFormat="1">
      <c r="A46" s="10"/>
      <c r="B46" s="18"/>
      <c r="C46" s="15"/>
      <c r="D46" s="18"/>
      <c r="E46" s="15"/>
      <c r="F46" s="18"/>
      <c r="G46" s="17"/>
      <c r="H46"/>
      <c r="I46"/>
      <c r="J46"/>
      <c r="K46"/>
      <c r="L46"/>
      <c r="M46"/>
      <c r="N46"/>
    </row>
  </sheetData>
  <autoFilter ref="A4:G41">
    <filterColumn colId="1" showButton="0"/>
    <filterColumn colId="3" showButton="0"/>
    <filterColumn colId="5" showButton="0"/>
  </autoFilter>
  <sortState ref="A5:G41">
    <sortCondition ref="A5"/>
  </sortState>
  <mergeCells count="3">
    <mergeCell ref="B4:C4"/>
    <mergeCell ref="D4:E4"/>
    <mergeCell ref="F4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selection activeCell="A2" sqref="A2"/>
    </sheetView>
  </sheetViews>
  <sheetFormatPr defaultRowHeight="15"/>
  <cols>
    <col min="1" max="1" width="10.5703125" bestFit="1" customWidth="1"/>
    <col min="2" max="3" width="21" customWidth="1"/>
    <col min="4" max="5" width="21" style="8" customWidth="1"/>
    <col min="6" max="15" width="9.140625" style="8"/>
  </cols>
  <sheetData>
    <row r="1" spans="1:5">
      <c r="A1" s="10" t="s">
        <v>87</v>
      </c>
    </row>
    <row r="2" spans="1:5">
      <c r="A2" s="10" t="s">
        <v>91</v>
      </c>
    </row>
    <row r="4" spans="1:5" ht="64.5" thickBot="1">
      <c r="A4" s="19" t="s">
        <v>61</v>
      </c>
      <c r="B4" s="20" t="s">
        <v>78</v>
      </c>
      <c r="C4" s="20" t="s">
        <v>79</v>
      </c>
      <c r="D4" s="21" t="s">
        <v>80</v>
      </c>
      <c r="E4" s="21" t="s">
        <v>81</v>
      </c>
    </row>
    <row r="5" spans="1:5">
      <c r="A5" s="10" t="s">
        <v>62</v>
      </c>
      <c r="B5" s="11">
        <v>248.8</v>
      </c>
      <c r="C5" s="11">
        <v>27.3</v>
      </c>
      <c r="D5" s="12" t="s">
        <v>77</v>
      </c>
      <c r="E5" s="12" t="s">
        <v>77</v>
      </c>
    </row>
    <row r="6" spans="1:5">
      <c r="A6" s="10" t="s">
        <v>64</v>
      </c>
      <c r="B6" s="11">
        <v>299.89999999999998</v>
      </c>
      <c r="C6" s="11">
        <v>64.099999999999994</v>
      </c>
      <c r="D6" s="12" t="s">
        <v>77</v>
      </c>
      <c r="E6" s="12" t="s">
        <v>77</v>
      </c>
    </row>
    <row r="7" spans="1:5">
      <c r="A7" s="10" t="s">
        <v>66</v>
      </c>
      <c r="B7" s="11">
        <v>370.6</v>
      </c>
      <c r="C7" s="11">
        <v>251.6</v>
      </c>
      <c r="D7" s="12">
        <v>27.6</v>
      </c>
      <c r="E7" s="12">
        <v>14.1</v>
      </c>
    </row>
    <row r="8" spans="1:5">
      <c r="A8" s="10" t="s">
        <v>68</v>
      </c>
      <c r="B8" s="11">
        <v>478.3</v>
      </c>
      <c r="C8" s="11">
        <v>272</v>
      </c>
      <c r="D8" s="12" t="s">
        <v>77</v>
      </c>
      <c r="E8" s="12" t="s">
        <v>77</v>
      </c>
    </row>
    <row r="9" spans="1:5">
      <c r="A9" s="10" t="s">
        <v>70</v>
      </c>
      <c r="B9" s="11">
        <v>371.7</v>
      </c>
      <c r="C9" s="11">
        <v>273.89999999999998</v>
      </c>
      <c r="D9" s="12">
        <v>45.3</v>
      </c>
      <c r="E9" s="12">
        <v>39.6</v>
      </c>
    </row>
    <row r="10" spans="1:5">
      <c r="A10" s="10" t="s">
        <v>71</v>
      </c>
      <c r="B10" s="11">
        <v>332.2</v>
      </c>
      <c r="C10" s="11">
        <v>361.1</v>
      </c>
      <c r="D10" s="12">
        <v>41.1</v>
      </c>
      <c r="E10" s="12">
        <v>29.6</v>
      </c>
    </row>
    <row r="11" spans="1:5">
      <c r="A11" s="10" t="s">
        <v>73</v>
      </c>
      <c r="B11" s="11">
        <v>388.4</v>
      </c>
      <c r="C11" s="11">
        <v>368.7</v>
      </c>
      <c r="D11" s="12">
        <v>48</v>
      </c>
      <c r="E11" s="12">
        <v>24.7</v>
      </c>
    </row>
    <row r="12" spans="1:5">
      <c r="A12" s="10" t="s">
        <v>67</v>
      </c>
      <c r="B12" s="11">
        <v>289.39999999999998</v>
      </c>
      <c r="C12" s="11">
        <v>390.1</v>
      </c>
      <c r="D12" s="12">
        <v>58.2</v>
      </c>
      <c r="E12" s="12">
        <v>27.4</v>
      </c>
    </row>
    <row r="13" spans="1:5">
      <c r="A13" s="10" t="s">
        <v>75</v>
      </c>
      <c r="B13" s="11">
        <v>592.70000000000005</v>
      </c>
      <c r="C13" s="11">
        <v>391.1</v>
      </c>
      <c r="D13" s="12">
        <v>76.099999999999994</v>
      </c>
      <c r="E13" s="12">
        <v>50.8</v>
      </c>
    </row>
    <row r="14" spans="1:5">
      <c r="A14" s="10" t="s">
        <v>65</v>
      </c>
      <c r="B14" s="11">
        <v>311.2</v>
      </c>
      <c r="C14" s="11">
        <v>392.3</v>
      </c>
      <c r="D14" s="12">
        <v>54.3</v>
      </c>
      <c r="E14" s="12">
        <v>15.8</v>
      </c>
    </row>
    <row r="15" spans="1:5">
      <c r="A15" s="10" t="s">
        <v>76</v>
      </c>
      <c r="B15" s="11">
        <v>482.2</v>
      </c>
      <c r="C15" s="11">
        <v>416.2</v>
      </c>
      <c r="D15" s="12">
        <v>75.900000000000006</v>
      </c>
      <c r="E15" s="12">
        <v>45.8</v>
      </c>
    </row>
    <row r="16" spans="1:5">
      <c r="A16" s="10" t="s">
        <v>72</v>
      </c>
      <c r="B16" s="11">
        <v>541.1</v>
      </c>
      <c r="C16" s="11">
        <v>440.8</v>
      </c>
      <c r="D16" s="12">
        <v>66.400000000000006</v>
      </c>
      <c r="E16" s="12">
        <v>56.2</v>
      </c>
    </row>
    <row r="17" spans="1:5">
      <c r="A17" s="10" t="s">
        <v>69</v>
      </c>
      <c r="B17" s="11">
        <v>777.9</v>
      </c>
      <c r="C17" s="11">
        <v>477</v>
      </c>
      <c r="D17" s="12">
        <v>92.6</v>
      </c>
      <c r="E17" s="12">
        <v>69.900000000000006</v>
      </c>
    </row>
    <row r="18" spans="1:5">
      <c r="A18" s="10" t="s">
        <v>74</v>
      </c>
      <c r="B18" s="11">
        <v>653</v>
      </c>
      <c r="C18" s="11">
        <v>588.1</v>
      </c>
      <c r="D18" s="12">
        <v>91.6</v>
      </c>
      <c r="E18" s="12">
        <v>66.900000000000006</v>
      </c>
    </row>
    <row r="19" spans="1:5">
      <c r="A19" s="9" t="s">
        <v>63</v>
      </c>
      <c r="B19" s="13">
        <v>462.5</v>
      </c>
      <c r="C19" s="13">
        <v>385.5</v>
      </c>
      <c r="D19" s="14">
        <v>58.868733860818395</v>
      </c>
      <c r="E19" s="14">
        <v>39.764700866339702</v>
      </c>
    </row>
    <row r="20" spans="1:5">
      <c r="B20" s="7"/>
      <c r="C20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Patient Experience</vt:lpstr>
      <vt:lpstr>Readmissions</vt:lpstr>
      <vt:lpstr>Maternity Procedures</vt:lpstr>
      <vt:lpstr>PQI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Manning, Joshua</dc:creator>
  <cp:lastModifiedBy>Jones, Alexandra</cp:lastModifiedBy>
  <dcterms:created xsi:type="dcterms:W3CDTF">2017-09-06T12:32:55Z</dcterms:created>
  <dcterms:modified xsi:type="dcterms:W3CDTF">2017-09-12T16:27:03Z</dcterms:modified>
</cp:coreProperties>
</file>