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chiama-my.sharepoint.com/personal/alexandra_jones_chiamass_gov/Documents/AJones/_Files for Sharing/To Upload to Teams/APCD CY 2022 Release/"/>
    </mc:Choice>
  </mc:AlternateContent>
  <xr:revisionPtr revIDLastSave="0" documentId="8_{F48C4D13-B318-41D5-8B58-B898BEF920F0}" xr6:coauthVersionLast="47" xr6:coauthVersionMax="47" xr10:uidLastSave="{00000000-0000-0000-0000-000000000000}"/>
  <workbookProtection workbookAlgorithmName="SHA-512" workbookHashValue="nRCeTslwASjYad2HcBufVRoG0dLFi6m7TgEXNsNm25cHJ3LMC4m8ML23izK1TjgeZoIbOuvVat7FwS9oZamv0Q==" workbookSaltValue="7xB9vwy0UamPCpWRI/buVw==" workbookSpinCount="100000" lockStructure="1"/>
  <bookViews>
    <workbookView xWindow="-120" yWindow="-120" windowWidth="29040" windowHeight="15840" tabRatio="797" xr2:uid="{00000000-000D-0000-FFFF-FFFF00000000}"/>
  </bookViews>
  <sheets>
    <sheet name="Cover" sheetId="1" r:id="rId1"/>
    <sheet name="Request Form" sheetId="2" r:id="rId2"/>
    <sheet name="DC" sheetId="29" r:id="rId3"/>
    <sheet name="MC" sheetId="30" r:id="rId4"/>
    <sheet name="ME" sheetId="6" r:id="rId5"/>
    <sheet name="PC" sheetId="7" r:id="rId6"/>
    <sheet name="PR" sheetId="8" r:id="rId7"/>
    <sheet name="PV" sheetId="23" r:id="rId8"/>
    <sheet name="Medicaid Filter" sheetId="11" state="hidden" r:id="rId9"/>
    <sheet name="SA Filter" sheetId="12" state="hidden" r:id="rId10"/>
    <sheet name="CHIA Internal-Checklist" sheetId="13" state="hidden" r:id="rId11"/>
    <sheet name="MHEE-LDS" sheetId="43" r:id="rId12"/>
    <sheet name="Document Versions" sheetId="20" state="hidden" r:id="rId13"/>
    <sheet name="LDS Definitions" sheetId="33" state="hidden" r:id="rId14"/>
    <sheet name="Age" sheetId="34" state="hidden" r:id="rId15"/>
    <sheet name="Relationship" sheetId="35" state="hidden" r:id="rId16"/>
    <sheet name="Gender" sheetId="36" state="hidden" r:id="rId17"/>
    <sheet name="Date Format" sheetId="37" state="hidden" r:id="rId18"/>
    <sheet name="Provider " sheetId="38" state="hidden" r:id="rId19"/>
    <sheet name="Geography_Zip Codes " sheetId="39" state="hidden" r:id="rId20"/>
    <sheet name="MHEE-LDS Specifications" sheetId="44" state="hidden" r:id="rId21"/>
    <sheet name="Look up tables" sheetId="40" state="hidden" r:id="rId22"/>
    <sheet name="APCD Header Def" sheetId="17" state="hidden" r:id="rId23"/>
  </sheets>
  <definedNames>
    <definedName name="_xlnm._FilterDatabase" localSheetId="2" hidden="1">DC!$A$2:$N$72</definedName>
    <definedName name="_xlnm._FilterDatabase" localSheetId="3" hidden="1">MC!$A$2:$N$182</definedName>
    <definedName name="_xlnm._FilterDatabase" localSheetId="4" hidden="1">ME!$A$2:$N$81</definedName>
    <definedName name="_xlnm._FilterDatabase" localSheetId="11" hidden="1">'MHEE-LDS'!$A$2:$O$3</definedName>
    <definedName name="_xlnm._FilterDatabase" localSheetId="5" hidden="1">PC!$A$2:$N$90</definedName>
    <definedName name="_xlnm._FilterDatabase" localSheetId="6" hidden="1">PR!$A$2:$O$27</definedName>
    <definedName name="_xlnm._FilterDatabase" localSheetId="7" hidden="1">PV!$A$2:$N$61</definedName>
    <definedName name="_xlnm.Print_Titles" localSheetId="8">'Medicaid Filter'!$1:$2</definedName>
    <definedName name="Z_2A7EF72E_AF5F_4FF9_A1FB_923280D3EB79_.wvu.Cols" localSheetId="4" hidden="1">ME!$F:$K</definedName>
    <definedName name="Z_2A7EF72E_AF5F_4FF9_A1FB_923280D3EB79_.wvu.Cols" localSheetId="11" hidden="1">'MHEE-LDS'!$G:$J</definedName>
    <definedName name="Z_2A7EF72E_AF5F_4FF9_A1FB_923280D3EB79_.wvu.Cols" localSheetId="5" hidden="1">PC!$F:$L</definedName>
    <definedName name="Z_2A7EF72E_AF5F_4FF9_A1FB_923280D3EB79_.wvu.Cols" localSheetId="6" hidden="1">PR!$F:$J</definedName>
    <definedName name="Z_2A7EF72E_AF5F_4FF9_A1FB_923280D3EB79_.wvu.Cols" localSheetId="7" hidden="1">PV!$F:$L</definedName>
    <definedName name="Z_2A7EF72E_AF5F_4FF9_A1FB_923280D3EB79_.wvu.FilterData" localSheetId="4" hidden="1">ME!$A$9:$K$81</definedName>
    <definedName name="Z_2A7EF72E_AF5F_4FF9_A1FB_923280D3EB79_.wvu.FilterData" localSheetId="11" hidden="1">'MHEE-LDS'!$A$2:$J$2</definedName>
    <definedName name="Z_2A7EF72E_AF5F_4FF9_A1FB_923280D3EB79_.wvu.FilterData" localSheetId="5" hidden="1">PC!$A$2:$L$90</definedName>
    <definedName name="Z_2A7EF72E_AF5F_4FF9_A1FB_923280D3EB79_.wvu.FilterData" localSheetId="6" hidden="1">PR!$A$2:$J$25</definedName>
    <definedName name="Z_2A7EF72E_AF5F_4FF9_A1FB_923280D3EB79_.wvu.FilterData" localSheetId="7" hidden="1">PV!$A$2:$L$19</definedName>
    <definedName name="Z_2A7EF72E_AF5F_4FF9_A1FB_923280D3EB79_.wvu.PrintTitles" localSheetId="8" hidden="1">'Medicaid Filter'!$1:$2</definedName>
  </definedNames>
  <calcPr calcId="191029"/>
  <customWorkbookViews>
    <customWorkbookView name="sysadmin - Personal View" guid="{2A7EF72E-AF5F-4FF9-A1FB-923280D3EB79}" mergeInterval="0" personalView="1" maximized="1" windowWidth="1916" windowHeight="8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3" l="1"/>
  <c r="F1" i="43" s="1"/>
  <c r="AL17" i="40" l="1"/>
  <c r="AP23" i="40" l="1"/>
  <c r="AO23" i="40"/>
  <c r="AN23" i="40"/>
  <c r="AM23" i="40"/>
  <c r="AL23" i="40"/>
  <c r="AP20" i="40"/>
  <c r="AO20" i="40"/>
  <c r="AN20" i="40"/>
  <c r="AM20" i="40"/>
  <c r="AL20" i="40"/>
  <c r="AP19" i="40"/>
  <c r="AO19" i="40"/>
  <c r="AN19" i="40"/>
  <c r="AM19" i="40"/>
  <c r="AL19" i="40"/>
  <c r="AP18" i="40"/>
  <c r="AO18" i="40"/>
  <c r="AN18" i="40"/>
  <c r="AM18" i="40"/>
  <c r="AL18" i="40"/>
  <c r="AP17" i="40"/>
  <c r="AO17" i="40"/>
  <c r="AN17" i="40"/>
  <c r="AM17" i="40"/>
  <c r="AP16" i="40"/>
  <c r="AO16" i="40"/>
  <c r="AN16" i="40"/>
  <c r="AM16" i="40"/>
  <c r="AL16" i="40"/>
  <c r="AP15" i="40"/>
  <c r="AO15" i="40"/>
  <c r="AN15" i="40"/>
  <c r="AM15" i="40"/>
  <c r="AL15" i="40"/>
  <c r="AD15" i="40" l="1"/>
  <c r="Y15" i="40"/>
  <c r="AD14" i="40"/>
  <c r="Y14" i="40"/>
  <c r="AD13" i="40"/>
  <c r="Y13" i="40"/>
  <c r="AD12" i="40"/>
  <c r="Y12" i="40"/>
  <c r="AD11" i="40"/>
  <c r="Y11" i="40"/>
  <c r="T11" i="40"/>
  <c r="AD10" i="40"/>
  <c r="Y10" i="40"/>
  <c r="T10" i="40"/>
  <c r="AD9" i="40"/>
  <c r="Y9" i="40"/>
  <c r="T9" i="40"/>
  <c r="AD8" i="40"/>
  <c r="Y8" i="40"/>
  <c r="T8" i="40"/>
  <c r="AH7" i="40"/>
  <c r="AD7" i="40"/>
  <c r="Y7" i="40"/>
  <c r="T7" i="40"/>
  <c r="D30" i="30" s="1"/>
  <c r="O7" i="40"/>
  <c r="K7" i="40"/>
  <c r="AH6" i="40"/>
  <c r="AD6" i="40"/>
  <c r="Y6" i="40"/>
  <c r="T6" i="40"/>
  <c r="O6" i="40"/>
  <c r="D29" i="30" s="1"/>
  <c r="K6" i="40"/>
  <c r="AH5" i="40"/>
  <c r="AD5" i="40"/>
  <c r="Y5" i="40"/>
  <c r="T5" i="40"/>
  <c r="O5" i="40"/>
  <c r="K5" i="40"/>
  <c r="AH4" i="40"/>
  <c r="AD4" i="40"/>
  <c r="Y4" i="40"/>
  <c r="T4" i="40"/>
  <c r="O4" i="40"/>
  <c r="K4" i="40"/>
  <c r="E9" i="23"/>
  <c r="E1" i="23"/>
  <c r="F1" i="23" s="1"/>
  <c r="E1" i="8"/>
  <c r="F1" i="8" s="1"/>
  <c r="E21" i="7"/>
  <c r="F21" i="7" s="1"/>
  <c r="E1" i="7"/>
  <c r="F1" i="7" s="1"/>
  <c r="E6" i="6"/>
  <c r="F6" i="6" s="1"/>
  <c r="E1" i="6"/>
  <c r="F1" i="6" s="1"/>
  <c r="E32" i="30"/>
  <c r="E1" i="30"/>
  <c r="F1" i="30" s="1"/>
  <c r="D27" i="30" l="1"/>
  <c r="D24" i="30"/>
  <c r="D18" i="29"/>
  <c r="D7" i="23"/>
  <c r="D19" i="7"/>
  <c r="D4" i="23"/>
  <c r="D10" i="7"/>
  <c r="D7" i="7"/>
  <c r="D7" i="29"/>
  <c r="D12" i="30"/>
  <c r="D8" i="29"/>
  <c r="D9" i="7"/>
  <c r="D7" i="30"/>
  <c r="D8" i="30"/>
  <c r="D9" i="29"/>
  <c r="D10" i="29"/>
  <c r="D8" i="7"/>
  <c r="D6" i="7"/>
  <c r="D10" i="30"/>
  <c r="D5" i="30"/>
  <c r="D6" i="30"/>
  <c r="D5" i="29"/>
  <c r="D11" i="7"/>
  <c r="D9" i="30"/>
  <c r="D11" i="30"/>
  <c r="D13" i="30"/>
  <c r="D6" i="29"/>
  <c r="D15" i="29"/>
  <c r="D20" i="30"/>
  <c r="D13" i="29"/>
  <c r="D14" i="29"/>
  <c r="D17" i="30"/>
  <c r="D15" i="7"/>
  <c r="D18" i="30"/>
  <c r="D21" i="30"/>
  <c r="D12" i="29"/>
  <c r="D13" i="7"/>
  <c r="D16" i="30"/>
  <c r="D16" i="7"/>
  <c r="D14" i="7"/>
  <c r="D15" i="30"/>
  <c r="D19" i="30"/>
  <c r="D3" i="30"/>
  <c r="D3" i="7"/>
  <c r="D3" i="29"/>
  <c r="D4" i="7"/>
  <c r="D18" i="7"/>
  <c r="D17" i="29"/>
  <c r="D26" i="30"/>
  <c r="D3" i="23"/>
  <c r="D23" i="30"/>
  <c r="D6" i="23"/>
  <c r="E20" i="29"/>
  <c r="E1" i="29"/>
  <c r="F1" i="29" s="1"/>
</calcChain>
</file>

<file path=xl/sharedStrings.xml><?xml version="1.0" encoding="utf-8"?>
<sst xmlns="http://schemas.openxmlformats.org/spreadsheetml/2006/main" count="4658" uniqueCount="1670">
  <si>
    <t>Data Element Source</t>
  </si>
  <si>
    <t>Data Element Name</t>
  </si>
  <si>
    <t>Submission Month</t>
  </si>
  <si>
    <t>Submission Year</t>
  </si>
  <si>
    <t>Dental Claim ID</t>
  </si>
  <si>
    <t>Release ID</t>
  </si>
  <si>
    <t>Submission Control ID</t>
  </si>
  <si>
    <t>Member Link EID</t>
  </si>
  <si>
    <t>DC001</t>
  </si>
  <si>
    <t>Payer</t>
  </si>
  <si>
    <t>DC003</t>
  </si>
  <si>
    <t>DC004</t>
  </si>
  <si>
    <t>Payer Claim Control Number</t>
  </si>
  <si>
    <t>DC005</t>
  </si>
  <si>
    <t>Line Counter</t>
  </si>
  <si>
    <t>DC005A</t>
  </si>
  <si>
    <t>Version Number</t>
  </si>
  <si>
    <t>DC011</t>
  </si>
  <si>
    <t>Individual Relationship Code</t>
  </si>
  <si>
    <t>DC012</t>
  </si>
  <si>
    <t>Member Gender</t>
  </si>
  <si>
    <t>DC015</t>
  </si>
  <si>
    <t>Member State or Province</t>
  </si>
  <si>
    <t>DC017</t>
  </si>
  <si>
    <t>Date Service Approved (AP Date)</t>
  </si>
  <si>
    <t>DC018</t>
  </si>
  <si>
    <t>Service Provider Number</t>
  </si>
  <si>
    <t>DC020</t>
  </si>
  <si>
    <t>National Service Provider ID</t>
  </si>
  <si>
    <t>DC021</t>
  </si>
  <si>
    <t>Service Provider Entity Type Qualifier</t>
  </si>
  <si>
    <t>DC025</t>
  </si>
  <si>
    <t>Delegated Benefit Administrator Organization ID</t>
  </si>
  <si>
    <t>DC026</t>
  </si>
  <si>
    <t>Service Provider Specialty (Standard/Carrier-Specific Custom Values)</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</si>
  <si>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</si>
  <si>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</si>
  <si>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</si>
  <si>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</si>
  <si>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</si>
  <si>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</si>
  <si>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</si>
  <si>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</si>
  <si>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</si>
  <si>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</si>
  <si>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</si>
  <si>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</si>
  <si>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</si>
  <si>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</si>
  <si>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</si>
  <si>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</si>
  <si>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</si>
  <si>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</si>
  <si>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</si>
  <si>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</si>
  <si>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</si>
  <si>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</si>
  <si>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</si>
  <si>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</si>
  <si>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</si>
  <si>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</si>
  <si>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</si>
  <si>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</si>
  <si>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</si>
  <si>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</si>
  <si>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</si>
  <si>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</si>
  <si>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</si>
  <si>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</si>
  <si>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</si>
  <si>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</si>
  <si>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</si>
  <si>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</si>
  <si>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</si>
  <si>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</si>
  <si>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</si>
  <si>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</si>
  <si>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</si>
  <si>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</si>
  <si>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</si>
  <si>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</si>
  <si>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</si>
  <si>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</si>
  <si>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</si>
  <si>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</si>
  <si>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</si>
  <si>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</si>
  <si>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</si>
  <si>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</si>
  <si>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</si>
  <si>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</si>
  <si>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</si>
  <si>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</si>
  <si>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</si>
  <si>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</si>
  <si>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</si>
  <si>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</si>
  <si>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DC065</t>
  </si>
  <si>
    <t>Payment Arrangement Type</t>
  </si>
  <si>
    <t>Date Service Approved (AP Date) - Year</t>
  </si>
  <si>
    <t>Date Service Approved (AP Date) - Month</t>
  </si>
  <si>
    <t>Medical Claim ID</t>
  </si>
  <si>
    <t>Highest Version Denied</t>
  </si>
  <si>
    <t>MC001</t>
  </si>
  <si>
    <t>MC003</t>
  </si>
  <si>
    <t>Insurance Type Code/Product</t>
  </si>
  <si>
    <t>MC004</t>
  </si>
  <si>
    <t>MC005</t>
  </si>
  <si>
    <t>MC005A</t>
  </si>
  <si>
    <t>MC011</t>
  </si>
  <si>
    <t>MC012</t>
  </si>
  <si>
    <t>MC015</t>
  </si>
  <si>
    <t>MC017</t>
  </si>
  <si>
    <t>MC018</t>
  </si>
  <si>
    <t>Admission Date</t>
  </si>
  <si>
    <t>Admission Year</t>
  </si>
  <si>
    <t>Admission Month</t>
  </si>
  <si>
    <t>MC020</t>
  </si>
  <si>
    <t>Admission Type</t>
  </si>
  <si>
    <t>MC021</t>
  </si>
  <si>
    <t>Admission Source</t>
  </si>
  <si>
    <t>MC023</t>
  </si>
  <si>
    <t>Discharge Status</t>
  </si>
  <si>
    <t>MC024</t>
  </si>
  <si>
    <t>MC026</t>
  </si>
  <si>
    <t>MC027</t>
  </si>
  <si>
    <t>MC031</t>
  </si>
  <si>
    <t>Service Provider Suffix</t>
  </si>
  <si>
    <t>MC032</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</si>
  <si>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</si>
  <si>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</si>
  <si>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</si>
  <si>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</si>
  <si>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</si>
  <si>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</si>
  <si>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</si>
  <si>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</si>
  <si>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</si>
  <si>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</si>
  <si>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</si>
  <si>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</si>
  <si>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</si>
  <si>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</si>
  <si>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</si>
  <si>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</si>
  <si>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</si>
  <si>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</si>
  <si>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</si>
  <si>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</si>
  <si>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</si>
  <si>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</si>
  <si>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</si>
  <si>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</si>
  <si>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</si>
  <si>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</si>
  <si>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</si>
  <si>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</si>
  <si>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</si>
  <si>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</si>
  <si>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</si>
  <si>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</si>
  <si>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</si>
  <si>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</si>
  <si>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</si>
  <si>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</si>
  <si>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</si>
  <si>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</si>
  <si>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</si>
  <si>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</si>
  <si>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</si>
  <si>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</si>
  <si>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</si>
  <si>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</si>
  <si>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</si>
  <si>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</si>
  <si>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</si>
  <si>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</si>
  <si>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</si>
  <si>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</si>
  <si>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</si>
  <si>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</si>
  <si>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</si>
  <si>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</si>
  <si>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</si>
  <si>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</si>
  <si>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</si>
  <si>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</si>
  <si>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</si>
  <si>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</si>
  <si>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</si>
  <si>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</si>
  <si>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</si>
  <si>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MC069</t>
  </si>
  <si>
    <t>Discharge Date</t>
  </si>
  <si>
    <t>Discharge Year</t>
  </si>
  <si>
    <t>Discharge Month</t>
  </si>
  <si>
    <t>Drug Code</t>
  </si>
  <si>
    <t>MC076</t>
  </si>
  <si>
    <t>Billing Provider Number</t>
  </si>
  <si>
    <t>MC077</t>
  </si>
  <si>
    <t>National Billing Provider ID</t>
  </si>
  <si>
    <t>MC079</t>
  </si>
  <si>
    <t>MC081</t>
  </si>
  <si>
    <t>Capitated Encounter Flag</t>
  </si>
  <si>
    <t>MC083</t>
  </si>
  <si>
    <t>MC084</t>
  </si>
  <si>
    <t>MC085</t>
  </si>
  <si>
    <t>MC086</t>
  </si>
  <si>
    <t>MC087</t>
  </si>
  <si>
    <t>MC088</t>
  </si>
  <si>
    <t>MC089</t>
  </si>
  <si>
    <t>Paid Date - Year</t>
  </si>
  <si>
    <t>Paid Date - Month</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</si>
  <si>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</si>
  <si>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</si>
  <si>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</si>
  <si>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</si>
  <si>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</si>
  <si>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</si>
  <si>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</si>
  <si>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</si>
  <si>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</si>
  <si>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</si>
  <si>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</si>
  <si>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</si>
  <si>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</si>
  <si>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</si>
  <si>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</si>
  <si>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</si>
  <si>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</si>
  <si>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</si>
  <si>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</si>
  <si>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</si>
  <si>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</si>
  <si>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</si>
  <si>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</si>
  <si>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</si>
  <si>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</si>
  <si>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</si>
  <si>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</si>
  <si>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</si>
  <si>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</si>
  <si>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</si>
  <si>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</si>
  <si>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</si>
  <si>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</si>
  <si>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</si>
  <si>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</si>
  <si>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</si>
  <si>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</si>
  <si>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MC118</t>
  </si>
  <si>
    <t>Referral Indicator</t>
  </si>
  <si>
    <t>MC119</t>
  </si>
  <si>
    <t>PCP Indicator</t>
  </si>
  <si>
    <t>MC121</t>
  </si>
  <si>
    <t>Patient Total Out of Pocket Amount</t>
  </si>
  <si>
    <t>MC122</t>
  </si>
  <si>
    <t>Global Payment Flag</t>
  </si>
  <si>
    <t>MC123</t>
  </si>
  <si>
    <t>MC125</t>
  </si>
  <si>
    <t>Attending Provider</t>
  </si>
  <si>
    <t>MC126</t>
  </si>
  <si>
    <t>Accident Indicator</t>
  </si>
  <si>
    <t>MC131</t>
  </si>
  <si>
    <t>InNetwork Indicator</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</si>
  <si>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</si>
  <si>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</si>
  <si>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</si>
  <si>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</si>
  <si>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</si>
  <si>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</si>
  <si>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</si>
  <si>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</si>
  <si>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</si>
  <si>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</si>
  <si>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</si>
  <si>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</si>
  <si>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</si>
  <si>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</si>
  <si>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</si>
  <si>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</si>
  <si>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</si>
  <si>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</si>
  <si>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</si>
  <si>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</si>
  <si>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</si>
  <si>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</si>
  <si>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</si>
  <si>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</si>
  <si>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</si>
  <si>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</si>
  <si>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</si>
  <si>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</si>
  <si>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</si>
  <si>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</si>
  <si>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</si>
  <si>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</si>
  <si>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</si>
  <si>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</si>
  <si>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</si>
  <si>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</si>
  <si>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</si>
  <si>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</si>
  <si>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</si>
  <si>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</si>
  <si>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</si>
  <si>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</si>
  <si>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</si>
  <si>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</si>
  <si>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</si>
  <si>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</si>
  <si>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</si>
  <si>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</si>
  <si>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</si>
  <si>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</si>
  <si>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</si>
  <si>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</si>
  <si>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</si>
  <si>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</si>
  <si>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</si>
  <si>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</si>
  <si>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</si>
  <si>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</si>
  <si>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</si>
  <si>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</si>
  <si>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</si>
  <si>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</si>
  <si>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</si>
  <si>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</si>
  <si>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</si>
  <si>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</si>
  <si>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</si>
  <si>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</si>
  <si>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</si>
  <si>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</si>
  <si>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</si>
  <si>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</si>
  <si>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</si>
  <si>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</si>
  <si>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</si>
  <si>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</si>
  <si>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</si>
  <si>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</si>
  <si>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</si>
  <si>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</si>
  <si>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</si>
  <si>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</si>
  <si>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</si>
  <si>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</si>
  <si>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</si>
  <si>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</si>
  <si>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</si>
  <si>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</si>
  <si>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</si>
  <si>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</si>
  <si>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</si>
  <si>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</si>
  <si>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</si>
  <si>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Start Date - Month</t>
  </si>
  <si>
    <t>ME129</t>
  </si>
  <si>
    <t>Member Benefit Plan Contract Enrollment Start Date - Year</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</si>
  <si>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</si>
  <si>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</si>
  <si>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</si>
  <si>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</si>
  <si>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</si>
  <si>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</si>
  <si>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</si>
  <si>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</si>
  <si>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</si>
  <si>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</si>
  <si>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</si>
  <si>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</si>
  <si>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</si>
  <si>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</si>
  <si>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</si>
  <si>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</si>
  <si>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</si>
  <si>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</si>
  <si>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</si>
  <si>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</si>
  <si>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</si>
  <si>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</si>
  <si>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</si>
  <si>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</si>
  <si>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</si>
  <si>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</si>
  <si>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</si>
  <si>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</si>
  <si>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</si>
  <si>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</si>
  <si>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</si>
  <si>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</si>
  <si>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</si>
  <si>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</si>
  <si>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Medicare Code</t>
  </si>
  <si>
    <t>ME081</t>
  </si>
  <si>
    <t>Fully insured member</t>
  </si>
  <si>
    <t>ME073</t>
  </si>
  <si>
    <t>COBRA Status</t>
  </si>
  <si>
    <t>ME066</t>
  </si>
  <si>
    <t>Benefit Status</t>
  </si>
  <si>
    <t>ME063</t>
  </si>
  <si>
    <t>Last Activity Date - Month</t>
  </si>
  <si>
    <t>ME056</t>
  </si>
  <si>
    <t>Last Activity Date - Year</t>
  </si>
  <si>
    <t>Last Activity Date</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</si>
  <si>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</si>
  <si>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</si>
  <si>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</si>
  <si>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</si>
  <si>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</si>
  <si>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</si>
  <si>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</si>
  <si>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</si>
  <si>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</si>
  <si>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</si>
  <si>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</si>
  <si>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</si>
  <si>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</si>
  <si>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Effective Date - Month</t>
  </si>
  <si>
    <t>ME047</t>
  </si>
  <si>
    <t>Member PCP Effective Date - Year</t>
  </si>
  <si>
    <t>Member PCP ID</t>
  </si>
  <si>
    <t>ME046</t>
  </si>
  <si>
    <t>Purchased through Massachusetts Exchange Flag</t>
  </si>
  <si>
    <t>ME045</t>
  </si>
  <si>
    <t>Product Enrollment End Date - Month</t>
  </si>
  <si>
    <t>ME042</t>
  </si>
  <si>
    <t>Product Enrollment End Date - Year</t>
  </si>
  <si>
    <t>Product Enrollment Start Date - Month</t>
  </si>
  <si>
    <t>ME041</t>
  </si>
  <si>
    <t>Product Enrollment Start Date - Year</t>
  </si>
  <si>
    <t>ME040</t>
  </si>
  <si>
    <t>Health Care Home National Provider ID</t>
  </si>
  <si>
    <t>ME038</t>
  </si>
  <si>
    <t>Health Care Home Number</t>
  </si>
  <si>
    <t>ME036</t>
  </si>
  <si>
    <t>Health Care Home Assigned Flag</t>
  </si>
  <si>
    <t>ME035</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</si>
  <si>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</si>
  <si>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</si>
  <si>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</si>
  <si>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</si>
  <si>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</si>
  <si>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</si>
  <si>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</si>
  <si>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</si>
  <si>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</si>
  <si>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</si>
  <si>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</si>
  <si>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</si>
  <si>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</si>
  <si>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</si>
  <si>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</si>
  <si>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ME013</t>
  </si>
  <si>
    <t>ME012</t>
  </si>
  <si>
    <t>Coverage Level Code</t>
  </si>
  <si>
    <t>ME007</t>
  </si>
  <si>
    <t>Year</t>
  </si>
  <si>
    <t>ME003</t>
  </si>
  <si>
    <t>ME001</t>
  </si>
  <si>
    <t>Member Eligibility ID</t>
  </si>
  <si>
    <t>Pharmacy Claim ID</t>
  </si>
  <si>
    <t>PC001</t>
  </si>
  <si>
    <t>PC003</t>
  </si>
  <si>
    <t>PC004</t>
  </si>
  <si>
    <t>PC005</t>
  </si>
  <si>
    <t>PC005A</t>
  </si>
  <si>
    <t>PC011</t>
  </si>
  <si>
    <t>PC012</t>
  </si>
  <si>
    <t>PC015</t>
  </si>
  <si>
    <t>Member State</t>
  </si>
  <si>
    <t>PC017</t>
  </si>
  <si>
    <t>PC021</t>
  </si>
  <si>
    <t>National Pharmacy ID Number</t>
  </si>
  <si>
    <t>PC023</t>
  </si>
  <si>
    <t>Pharmacy Location State</t>
  </si>
  <si>
    <t>PC024</t>
  </si>
  <si>
    <t>Pharmacy ZIP Code</t>
  </si>
  <si>
    <t>PC025</t>
  </si>
  <si>
    <t>PC026</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</si>
  <si>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</si>
  <si>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</si>
  <si>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</si>
  <si>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</si>
  <si>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</si>
  <si>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</si>
  <si>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</si>
  <si>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</si>
  <si>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</si>
  <si>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</si>
  <si>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</si>
  <si>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</si>
  <si>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</si>
  <si>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</si>
  <si>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</si>
  <si>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</si>
  <si>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</si>
  <si>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</si>
  <si>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</si>
  <si>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</si>
  <si>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</si>
  <si>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</si>
  <si>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</si>
  <si>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</si>
  <si>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</si>
  <si>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</si>
  <si>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</si>
  <si>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</si>
  <si>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</si>
  <si>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PC048</t>
  </si>
  <si>
    <t>Prescribing Physician NPI - National Provider ID</t>
  </si>
  <si>
    <t>PC054</t>
  </si>
  <si>
    <t>Prescribing Physician State</t>
  </si>
  <si>
    <t>PC055</t>
  </si>
  <si>
    <t>Prescribing Physician Zip</t>
  </si>
  <si>
    <t>PC056</t>
  </si>
  <si>
    <t>PC057</t>
  </si>
  <si>
    <t>Mail Order pharmacy</t>
  </si>
  <si>
    <t>PC059</t>
  </si>
  <si>
    <t>Recipient PCP ID</t>
  </si>
  <si>
    <t>PC060</t>
  </si>
  <si>
    <t>Single/Multiple Source Indicator</t>
  </si>
  <si>
    <t>PC063</t>
  </si>
  <si>
    <t>PC064</t>
  </si>
  <si>
    <t>Date Prescription Written</t>
  </si>
  <si>
    <t>Date Prescription Written  (Year Only)</t>
  </si>
  <si>
    <t>Date Prescription Written (Month Only)</t>
  </si>
  <si>
    <t>PC066</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</si>
  <si>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</si>
  <si>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</si>
  <si>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</si>
  <si>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</si>
  <si>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</si>
  <si>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</si>
  <si>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</si>
  <si>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</si>
  <si>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</si>
  <si>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</si>
  <si>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</si>
  <si>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</si>
  <si>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</si>
  <si>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</si>
  <si>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</si>
  <si>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</si>
  <si>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</si>
  <si>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</si>
  <si>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</si>
  <si>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PC114</t>
  </si>
  <si>
    <t>PC115</t>
  </si>
  <si>
    <t>PC116</t>
  </si>
  <si>
    <t>PC118</t>
  </si>
  <si>
    <t>Submission Year Month</t>
  </si>
  <si>
    <t>HD002</t>
  </si>
  <si>
    <t>PR001</t>
  </si>
  <si>
    <t>PR003</t>
  </si>
  <si>
    <t>Carrier License Type</t>
  </si>
  <si>
    <t>PR004</t>
  </si>
  <si>
    <t>Product Line of Business Model</t>
  </si>
  <si>
    <t>PR005</t>
  </si>
  <si>
    <t>Insurance Plan Market</t>
  </si>
  <si>
    <t>PR006</t>
  </si>
  <si>
    <t>Product Benefit Type</t>
  </si>
  <si>
    <t>PR008</t>
  </si>
  <si>
    <t>Risk Type</t>
  </si>
  <si>
    <t>PR009</t>
  </si>
  <si>
    <t>Product Start Date - Year</t>
  </si>
  <si>
    <t>Product Start Date - Month</t>
  </si>
  <si>
    <t>PR010</t>
  </si>
  <si>
    <t>Product End Date - Year</t>
  </si>
  <si>
    <t>Product End Date - Month</t>
  </si>
  <si>
    <t>PR011</t>
  </si>
  <si>
    <t>Product Active Flag</t>
  </si>
  <si>
    <t>PR012</t>
  </si>
  <si>
    <t>Annual Per Person Deductible Code</t>
  </si>
  <si>
    <t>PR013</t>
  </si>
  <si>
    <t>Annual Per Family Deductible Code</t>
  </si>
  <si>
    <t>PR014</t>
  </si>
  <si>
    <t>Coordinated Care model</t>
  </si>
  <si>
    <t>PR017</t>
  </si>
  <si>
    <t>NAIC Code</t>
  </si>
  <si>
    <t>PV001</t>
  </si>
  <si>
    <t>PV002</t>
  </si>
  <si>
    <t>PV015</t>
  </si>
  <si>
    <t>Provider DOB (Year Only)</t>
  </si>
  <si>
    <t>PV039</t>
  </si>
  <si>
    <t>National Provider ID</t>
  </si>
  <si>
    <t>PV040</t>
  </si>
  <si>
    <t>National Provider2 ID</t>
  </si>
  <si>
    <t>CHIA</t>
  </si>
  <si>
    <t xml:space="preserve">      957 CMR 5.00 allows the Center for Health Information and Analysis (CHIA)  to release Protected Health Information and Direct Identifiers to state agencies, providers, payers and others provided specified criteria are met.</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</si>
  <si>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research/analtyical needs.  Finally, this workbook will to used by CHIA staff to develop the code - on an automated basis - that will be used to produce the file extracts.</t>
  </si>
  <si>
    <t xml:space="preserve">      CHIA urges applicants to consult the APCD  Documentation Guide and APCD  Data Submission Guidelines rather than relying on names of data elements appearing in this workbook.  Both documents are available on the CHIA website.</t>
  </si>
  <si>
    <t>Center for Health Information and Analysis</t>
  </si>
  <si>
    <t>Extract Request#:  (assigned by CHIA-IT/Acc't Management)</t>
  </si>
  <si>
    <t>Requesting Entity / Name:</t>
  </si>
  <si>
    <t>Requesting Entity Project Name:</t>
  </si>
  <si>
    <t>Contact Name:</t>
  </si>
  <si>
    <t>Contact Phone:</t>
  </si>
  <si>
    <t>Years Requested:</t>
  </si>
  <si>
    <t>Include Dental Claims:</t>
  </si>
  <si>
    <t>Include Medical Claims:</t>
  </si>
  <si>
    <t>Include Pharmacy Claims:</t>
  </si>
  <si>
    <t>Include Member Eligibility:</t>
  </si>
  <si>
    <t>Include Product File:</t>
  </si>
  <si>
    <t>Include Provider File:</t>
  </si>
  <si>
    <t>Request Medicaid Data:</t>
  </si>
  <si>
    <t>If applicable - approval is required. HSN release included.</t>
  </si>
  <si>
    <t>Medicaid Release Approved:</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</si>
  <si>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</si>
  <si>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</si>
  <si>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</si>
  <si>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</si>
  <si>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</si>
  <si>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</si>
  <si>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</si>
  <si>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</si>
  <si>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</si>
  <si>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</si>
  <si>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</si>
  <si>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 xml:space="preserve">Note2: Substance Abuse Claims. </t>
  </si>
  <si>
    <t>Note: ‘MO’ is for Medicaid Managed Care Organization. That value is one of the ME003 categories allowed in APCD ME submissions - but ‘MO’ will not be found on claims.</t>
  </si>
  <si>
    <t xml:space="preserve">  </t>
  </si>
  <si>
    <t>Medical Claims - MC</t>
  </si>
  <si>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</si>
  <si>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</si>
  <si>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</si>
  <si>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</si>
  <si>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</si>
  <si>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</si>
  <si>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</si>
  <si>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</si>
  <si>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</si>
  <si>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</si>
  <si>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</si>
  <si>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</si>
  <si>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</si>
  <si>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</si>
  <si>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</si>
  <si>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</si>
  <si>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</si>
  <si>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</si>
  <si>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</si>
  <si>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</si>
  <si>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</si>
  <si>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</si>
  <si>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</si>
  <si>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</si>
  <si>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</si>
  <si>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</si>
  <si>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</si>
  <si>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</si>
  <si>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</si>
  <si>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</si>
  <si>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</si>
  <si>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</si>
  <si>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</si>
  <si>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</si>
  <si>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</si>
  <si>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</si>
  <si>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</si>
  <si>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</si>
  <si>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</si>
  <si>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</si>
  <si>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</si>
  <si>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</si>
  <si>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</si>
  <si>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</si>
  <si>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</si>
  <si>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</si>
  <si>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</si>
  <si>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</si>
  <si>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</si>
  <si>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</si>
  <si>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</si>
  <si>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</si>
  <si>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</si>
  <si>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</si>
  <si>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</si>
  <si>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</si>
  <si>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</si>
  <si>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</si>
  <si>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</si>
  <si>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</si>
  <si>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</si>
  <si>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</si>
  <si>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</si>
  <si>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</si>
  <si>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</si>
  <si>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</si>
  <si>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</si>
  <si>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</si>
  <si>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</si>
  <si>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</si>
  <si>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</si>
  <si>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</si>
  <si>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</si>
  <si>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</si>
  <si>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</si>
  <si>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</si>
  <si>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</si>
  <si>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</si>
  <si>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</si>
  <si>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</si>
  <si>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</si>
  <si>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</si>
  <si>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</si>
  <si>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</si>
  <si>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</si>
  <si>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</si>
  <si>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</si>
  <si>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</si>
  <si>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</si>
  <si>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</si>
  <si>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</si>
  <si>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</si>
  <si>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</si>
  <si>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</si>
  <si>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</si>
  <si>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</si>
  <si>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</si>
  <si>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</si>
  <si>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</si>
  <si>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</si>
  <si>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</si>
  <si>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</si>
  <si>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</si>
  <si>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</si>
  <si>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Y</t>
  </si>
  <si>
    <t>Required by IT for internal linkage</t>
  </si>
  <si>
    <t>N</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</si>
  <si>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</si>
  <si>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</si>
  <si>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 xml:space="preserve">Product ID number </t>
  </si>
  <si>
    <t>Plan Provider ID</t>
  </si>
  <si>
    <t>ME055</t>
  </si>
  <si>
    <t>Completed teal-shaded Data Requestor section</t>
  </si>
  <si>
    <t>Medicaid/HSN Indicator</t>
  </si>
  <si>
    <t>Include Substance Abuse Claims:</t>
  </si>
  <si>
    <t>Highest Version Paid Flag</t>
  </si>
  <si>
    <t>Highest Version Indicator</t>
  </si>
  <si>
    <t>Field Type</t>
  </si>
  <si>
    <t>Derived</t>
  </si>
  <si>
    <t>Cleaned</t>
  </si>
  <si>
    <t xml:space="preserve"> </t>
  </si>
  <si>
    <t>Redaction</t>
  </si>
  <si>
    <t>APCD Restricted Release ID:</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</si>
  <si>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</si>
  <si>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</si>
  <si>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</si>
  <si>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</si>
  <si>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</si>
  <si>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</si>
  <si>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</si>
  <si>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</si>
  <si>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ORGID</t>
  </si>
  <si>
    <t>ACTUARIALVALUE</t>
  </si>
  <si>
    <t>MEMBERELIGIBILITYID</t>
  </si>
  <si>
    <t>INSURANCETYPECODEPRODUCT</t>
  </si>
  <si>
    <t>COVERAGELEVELCODE</t>
  </si>
  <si>
    <t>MEDICALCOVERAGE</t>
  </si>
  <si>
    <t>PRESCRIPTIONDRUGCOVERAGE</t>
  </si>
  <si>
    <t>DENTALCOVERAGE</t>
  </si>
  <si>
    <t>PRIMARYINSURANCEINDICATOR</t>
  </si>
  <si>
    <t>COVERAGETYPE</t>
  </si>
  <si>
    <t>MARKETCATEGORYCODE</t>
  </si>
  <si>
    <t>SPECIALCOVERAGE</t>
  </si>
  <si>
    <t>HEALTHCAREHOMEASSIGNEDFLAG</t>
  </si>
  <si>
    <t>PRODUCTENROLLMENTSTARTDATEYEAR</t>
  </si>
  <si>
    <t>PRODUCTENROLLMENTSTARTDATEMONTH</t>
  </si>
  <si>
    <t>PRODUCTENROLLMENTENDDATEYEAR</t>
  </si>
  <si>
    <t>PRODUCTENROLLMENTENDDATEMONTH</t>
  </si>
  <si>
    <t>MEMBERPCPEFFECTIVEDATEYEAR</t>
  </si>
  <si>
    <t>MEMBERPCPEFFECTIVEDATEMONTH</t>
  </si>
  <si>
    <t>MEMBERPCPTERMINATIONDATEYEAR</t>
  </si>
  <si>
    <t>MEMBERPCPTERMINATIONDATEMONTH</t>
  </si>
  <si>
    <t>MEMBERDEDUCTIBLE</t>
  </si>
  <si>
    <t>MEMBERDEDUCTIBLEUSED</t>
  </si>
  <si>
    <t>BEHAVIORALHEALTHBENEFITFLAG</t>
  </si>
  <si>
    <t>LABORATORYBENEFITFLAG</t>
  </si>
  <si>
    <t>DISEASEMANAGEMENTENROLLEEFLAG</t>
  </si>
  <si>
    <t>LASTACTIVITYDATE</t>
  </si>
  <si>
    <t>LASTACTIVITYDATEYEAR</t>
  </si>
  <si>
    <t>LASTACTIVITYDATEMONTH</t>
  </si>
  <si>
    <t>BENEFITSTATUS</t>
  </si>
  <si>
    <t>COBRASTATUS</t>
  </si>
  <si>
    <t>FULLYINSUREDMEMBER</t>
  </si>
  <si>
    <t>MEDICARECODE</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</si>
  <si>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</si>
  <si>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</si>
  <si>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</si>
  <si>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</si>
  <si>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</si>
  <si>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</si>
  <si>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</si>
  <si>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</si>
  <si>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</si>
  <si>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</si>
  <si>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</si>
  <si>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</si>
  <si>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</si>
  <si>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MEMBERBENEFITPLANCONTRACTENROLLMENTSTARTDATEMONTH</t>
  </si>
  <si>
    <t>MEMBERBENEFITPLANCONTRACTENROLLMENTSTARTDATEYEAR</t>
  </si>
  <si>
    <t>MEMBERBENEFITPLANCONTRACTENROLLMENTENDDATEMONTH</t>
  </si>
  <si>
    <t>MEMBERBENEFITPLANCONTRACTENROLLMENTENDDATEYEAR</t>
  </si>
  <si>
    <t>TMEGLOBALBUDGETPAYMENTINDICATOR</t>
  </si>
  <si>
    <t>TOTALCONTRIBUTION</t>
  </si>
  <si>
    <t>PURCHASEDTHROUGHMASSACHUSETTSEXCHANGEFLAG</t>
  </si>
  <si>
    <t>BUSINESSTYPECODE</t>
  </si>
  <si>
    <t>INDIVIDUALRELATIONSHIPCODE</t>
  </si>
  <si>
    <t>MEMBERGENDERCLEANED</t>
  </si>
  <si>
    <t>MEDICAIDHSNINDICATOR</t>
  </si>
  <si>
    <t>HEALTHCAREHOMENUMBER_LINKAGE_ID</t>
  </si>
  <si>
    <t>PRODUCTIDNUMBER_LINKING_ID</t>
  </si>
  <si>
    <t>MEMBERPCPID_LINKAGE_ID</t>
  </si>
  <si>
    <t>ATTRIBUTEDPCPPROVIDERID_LINKAGE_ID</t>
  </si>
  <si>
    <t>MEMBERLINKEID</t>
  </si>
  <si>
    <t>RELEASEID</t>
  </si>
  <si>
    <t>CARRIERLICENSETYPE</t>
  </si>
  <si>
    <t>PRODUCTLINEOFBUSINESSMODEL</t>
  </si>
  <si>
    <t>PRODUCTBENEFITTYPE</t>
  </si>
  <si>
    <t>RISKTYPE</t>
  </si>
  <si>
    <t>PRODUCTSTARTDATEYEAR</t>
  </si>
  <si>
    <t>PRODUCTSTARTDATEMONTH</t>
  </si>
  <si>
    <t>PRODUCTENDDATEYEAR</t>
  </si>
  <si>
    <t>PRODUCTENDDATEMONTH</t>
  </si>
  <si>
    <t>COORDINATEDCAREMODEL</t>
  </si>
  <si>
    <t>NAICCODE</t>
  </si>
  <si>
    <t>DOBDATEYEAR</t>
  </si>
  <si>
    <t>INCURREDDATE</t>
  </si>
  <si>
    <t>DENTALCLAIMID</t>
  </si>
  <si>
    <t>DENTALINSURANCETYPECODEPRODUCT</t>
  </si>
  <si>
    <t>LINECOUNTER</t>
  </si>
  <si>
    <t>VERSIONNUMBER</t>
  </si>
  <si>
    <t>DATESERVICEAPPROVEDAPDATE</t>
  </si>
  <si>
    <t>DATESERVICEAPPROVEDAPDATEYEAR</t>
  </si>
  <si>
    <t>DATESERVICEAPPROVEDAPDATEMONTH</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</si>
  <si>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</si>
  <si>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</si>
  <si>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</si>
  <si>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</si>
  <si>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</si>
  <si>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</si>
  <si>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</si>
  <si>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</si>
  <si>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</si>
  <si>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</si>
  <si>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</si>
  <si>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</si>
  <si>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</si>
  <si>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</si>
  <si>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</si>
  <si>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</si>
  <si>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</si>
  <si>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</si>
  <si>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</si>
  <si>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</si>
  <si>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ICDINDICATOR</t>
  </si>
  <si>
    <t>DENIEDFLAG</t>
  </si>
  <si>
    <t>PAYMENTARRANGEMENTTYPE</t>
  </si>
  <si>
    <t>DIAGNOSISCLEANED</t>
  </si>
  <si>
    <t>SERVICEPROVIDERNUMBER_LINKAGE_ID</t>
  </si>
  <si>
    <t>PRODUCTIDNUMBER_LINKAGE_ID</t>
  </si>
  <si>
    <t>MEMBERSTATEORPROVINCE</t>
  </si>
  <si>
    <t>SERVICEPROVIDERSTATE</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</si>
  <si>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</si>
  <si>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</si>
  <si>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</si>
  <si>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</si>
  <si>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</si>
  <si>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</si>
  <si>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</si>
  <si>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</si>
  <si>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</si>
  <si>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</si>
  <si>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</si>
  <si>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</si>
  <si>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</si>
  <si>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</si>
  <si>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</si>
  <si>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CAPITATEDENCOUNTERFLAG</t>
  </si>
  <si>
    <t>COVEREDDAYS</t>
  </si>
  <si>
    <t>NONCOVEREDDAYS</t>
  </si>
  <si>
    <t>COORDINATIONOFBENEFITSTPLLIABILITYAMOUNT</t>
  </si>
  <si>
    <t>PROCEDUREMODIFIER3</t>
  </si>
  <si>
    <t>PROCEDUREMODIFIER4</t>
  </si>
  <si>
    <t>CLAIMPROCESSEDDATE</t>
  </si>
  <si>
    <t>DIAGNOSTICPOINTER</t>
  </si>
  <si>
    <t>MEDICAREINDICATOR</t>
  </si>
  <si>
    <t>WITHHOLDAMOUNT</t>
  </si>
  <si>
    <t>REFERRALINDICATOR</t>
  </si>
  <si>
    <t>PCPINDICATOR</t>
  </si>
  <si>
    <t>GLOBALPAYMENTFLAG</t>
  </si>
  <si>
    <t>ACCIDENTINDICATOR</t>
  </si>
  <si>
    <t>INNETWORKINDICATOR</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</si>
  <si>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</si>
  <si>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</si>
  <si>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</si>
  <si>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</si>
  <si>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</si>
  <si>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</si>
  <si>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</si>
  <si>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</si>
  <si>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</si>
  <si>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</si>
  <si>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</si>
  <si>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</si>
  <si>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</si>
  <si>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</si>
  <si>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</si>
  <si>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</si>
  <si>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</si>
  <si>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</si>
  <si>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</si>
  <si>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</si>
  <si>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</si>
  <si>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</si>
  <si>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</si>
  <si>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</si>
  <si>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</si>
  <si>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COINSURANCEDAYS</t>
  </si>
  <si>
    <t>PATIENTTOTALOUTOFPOCKETAMOUNT</t>
  </si>
  <si>
    <t>BILLFREQUENCYCODE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</si>
  <si>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</si>
  <si>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</si>
  <si>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</si>
  <si>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</si>
  <si>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</si>
  <si>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</si>
  <si>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</si>
  <si>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</si>
  <si>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</si>
  <si>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DISPENSEASWRITTENCODE</t>
  </si>
  <si>
    <t>DATEPRESCRIPTIONFILLED</t>
  </si>
  <si>
    <t>DATEPRESCRIPTIONFILLEDYEAR</t>
  </si>
  <si>
    <t>DATEPRESCRIPTIONFILLEDMONTH</t>
  </si>
  <si>
    <t>QUANTITYDISPENSED</t>
  </si>
  <si>
    <t>DAYSSUPPLY</t>
  </si>
  <si>
    <t>INGREDIENTCOSTLISTPRICE</t>
  </si>
  <si>
    <t>POSTAGEAMOUNTCLAIMED</t>
  </si>
  <si>
    <t>MAILORDERPHARMACY</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</si>
  <si>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</si>
  <si>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</si>
  <si>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</si>
  <si>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</si>
  <si>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</si>
  <si>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</si>
  <si>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</si>
  <si>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</si>
  <si>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</si>
  <si>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</si>
  <si>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PRESCRIBINGPROVIDERID_LINKAGE_ID</t>
  </si>
  <si>
    <t>RECIPIENTPCPID_LINKAGE_ID</t>
  </si>
  <si>
    <t>PHARMACYLOCATIONSTATE</t>
  </si>
  <si>
    <t>PRESCRIBINGPHYSICIANSTATE</t>
  </si>
  <si>
    <t>SG
Data Type</t>
  </si>
  <si>
    <t>SG
Length</t>
  </si>
  <si>
    <t>DC</t>
  </si>
  <si>
    <t>MC</t>
  </si>
  <si>
    <t>ME</t>
  </si>
  <si>
    <t>PC</t>
  </si>
  <si>
    <t>PR</t>
  </si>
  <si>
    <t>PV</t>
  </si>
  <si>
    <t>Zip Code</t>
  </si>
  <si>
    <t>Product Delegate</t>
  </si>
  <si>
    <t>LINKINGPRODUCTDELEGATE</t>
  </si>
  <si>
    <t>Provider Delegate</t>
  </si>
  <si>
    <t>Fully Denied Claim</t>
  </si>
  <si>
    <t>FULLYDENIEDCLAIM</t>
  </si>
  <si>
    <t>LINKINGPROVIDERDELEGATE</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</si>
  <si>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</si>
  <si>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</si>
  <si>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</si>
  <si>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</si>
  <si>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</si>
  <si>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</si>
  <si>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</si>
  <si>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</si>
  <si>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</si>
  <si>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</si>
  <si>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</si>
  <si>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</si>
  <si>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</si>
  <si>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X</t>
  </si>
  <si>
    <t>MH Warehouse Reference</t>
  </si>
  <si>
    <t>N/A</t>
  </si>
  <si>
    <t>Comments</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</si>
  <si>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</si>
  <si>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</si>
  <si>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</si>
  <si>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</si>
  <si>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</si>
  <si>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</si>
  <si>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</si>
  <si>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</si>
  <si>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</si>
  <si>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</si>
  <si>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</si>
  <si>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</si>
  <si>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</si>
  <si>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</si>
  <si>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</si>
  <si>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</si>
  <si>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 xml:space="preserve">Functional Name   </t>
  </si>
  <si>
    <t>Instructions: Data requestors - please fill out each item in the shaded section below:</t>
  </si>
  <si>
    <t>LINKINGPRODUCTID</t>
  </si>
  <si>
    <t>Business Type Code</t>
  </si>
  <si>
    <t>LINKINGPROVIDERID</t>
  </si>
  <si>
    <t>PR018</t>
  </si>
  <si>
    <t>Situs</t>
  </si>
  <si>
    <t>SITUS</t>
  </si>
  <si>
    <t>Version</t>
  </si>
  <si>
    <t>Updated by</t>
  </si>
  <si>
    <t>COLUMN NAME NETEZZA Source</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</si>
  <si>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</si>
  <si>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</si>
  <si>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</si>
  <si>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</si>
  <si>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</si>
  <si>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</si>
  <si>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SubmissionMonth</t>
  </si>
  <si>
    <t>SubmissionYear</t>
  </si>
  <si>
    <t>Data Elements (MassHealth Source Fields)</t>
  </si>
  <si>
    <t xml:space="preserve">http://chiamass.gov/ma-apcd/ </t>
  </si>
  <si>
    <t xml:space="preserve">Column Name from NETEZZA  </t>
  </si>
  <si>
    <t>External Template Columns</t>
  </si>
  <si>
    <t>Internal Only - Template Columns</t>
  </si>
  <si>
    <t>DC-MC-ME-PC-PR-PV-BP  Column Headers</t>
  </si>
  <si>
    <t>MHEE Column Headers</t>
  </si>
  <si>
    <t>Default</t>
  </si>
  <si>
    <t>Include</t>
  </si>
  <si>
    <t>Reason</t>
  </si>
  <si>
    <t>Applicant attests that this data element as defined is necessary to achieve the project goals.</t>
  </si>
  <si>
    <t>NATIONALSERVICEPROVIDERIDCLEANED</t>
  </si>
  <si>
    <t>DELEGATEDBENEFITADMINISTRATORORGANIZATIONIDCLEANED</t>
  </si>
  <si>
    <t>SERVICEPROVIDERSPECIALTYCLEANED</t>
  </si>
  <si>
    <t>CLAIMSTATUSCLEANED</t>
  </si>
  <si>
    <t>CHARGEAMOUNTCLEANED</t>
  </si>
  <si>
    <t>PAIDAMOUNTCLEANED</t>
  </si>
  <si>
    <t>COPAYAMOUNTCLEANED</t>
  </si>
  <si>
    <t>ALLOWEDAMOUNTCLEANED</t>
  </si>
  <si>
    <t>TOOTHSURFACECLEANED</t>
  </si>
  <si>
    <t>CLAIMLINETYPECLEANED</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</si>
  <si>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</si>
  <si>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</si>
  <si>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</si>
  <si>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</si>
  <si>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</si>
  <si>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</si>
  <si>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</si>
  <si>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</si>
  <si>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</si>
  <si>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</si>
  <si>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</si>
  <si>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</si>
  <si>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</si>
  <si>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</si>
  <si>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</si>
  <si>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</si>
  <si>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</si>
  <si>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</si>
  <si>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</si>
  <si>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</si>
  <si>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</si>
  <si>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</si>
  <si>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</si>
  <si>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TYPEOFCLAIMCLEANED</t>
  </si>
  <si>
    <t>OTHERINSURANCEPAIDAMOUNTCLEANED</t>
  </si>
  <si>
    <t>MEDICAREPAIDAMOUNTCLEANED</t>
  </si>
  <si>
    <t>NONCOVEREDAMOUNTCLEANED</t>
  </si>
  <si>
    <t>PAYMENTARRANGEMENTTYPECLEANED</t>
  </si>
  <si>
    <t>EXCLUDEDEXPENSESCLEANED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</si>
  <si>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</si>
  <si>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</si>
  <si>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</si>
  <si>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</si>
  <si>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</si>
  <si>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</si>
  <si>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</si>
  <si>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</si>
  <si>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</si>
  <si>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</si>
  <si>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</si>
  <si>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</si>
  <si>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</si>
  <si>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NATIONALPHARMACYIDNUMBERCLEANED</t>
  </si>
  <si>
    <t>NEWPRESCRIPTIONORREFILLCLEANED</t>
  </si>
  <si>
    <t>GENERICDRUGINDICATORCLEANED</t>
  </si>
  <si>
    <t>COMPOUNDDRUGINDICATORCLEANED</t>
  </si>
  <si>
    <t>DISPENSINGFEECLEANED</t>
  </si>
  <si>
    <t>PRESCRIBINGPHYSICIANNPICLEANED</t>
  </si>
  <si>
    <t>NATIONALPROVIDERIDCLEANED</t>
  </si>
  <si>
    <t>NATIONALPROVIDER2IDCLEANED</t>
  </si>
  <si>
    <t>INSURANCEPLANMARKETCLEANED</t>
  </si>
  <si>
    <t>PRODUCTACTIVEFLAGCLEANED</t>
  </si>
  <si>
    <t>ANNUALPERPERSONDEDUCTIBLECODECLEANED</t>
  </si>
  <si>
    <t>ANNUALPERFAMILYDEDUCTIBLECODECLEANED</t>
  </si>
  <si>
    <t>HEALTHCAREHOMENATIONALPROVIDERIDCLEANED</t>
  </si>
  <si>
    <t>Version Updated: 2014-03-13; 2016-08-18</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</si>
  <si>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</si>
  <si>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</si>
  <si>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</si>
  <si>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</si>
  <si>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</si>
  <si>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r>
      <t>Note3: Adjusted specification to conform with actual code per Chris Campeau.</t>
    </r>
    <r>
      <rPr>
        <b/>
        <sz val="11"/>
        <color rgb="FFFF0000"/>
        <rFont val="Calibri"/>
        <family val="2"/>
        <scheme val="minor"/>
      </rPr>
      <t xml:space="preserve">  8/2016 CJK</t>
    </r>
  </si>
  <si>
    <t>See also:  Specs to Filter MassHealth data v2017-5-18 V2.docx</t>
  </si>
  <si>
    <t>LINKORGIDPV</t>
  </si>
  <si>
    <t>LINKORGIDPR</t>
  </si>
  <si>
    <t>SUBMISSIONMONTH</t>
  </si>
  <si>
    <t>SUBMISSIONYEAR</t>
  </si>
  <si>
    <t>LINKORGIDME</t>
  </si>
  <si>
    <t>SERVICEPROVIDERZIPCODE_5</t>
  </si>
  <si>
    <t xml:space="preserve">Submission Month </t>
  </si>
  <si>
    <t>New to Release 6 - for audit</t>
  </si>
  <si>
    <t>PROVIDERID</t>
  </si>
  <si>
    <t>Created on Release - Autonumber primary key</t>
  </si>
  <si>
    <t>Created on Release</t>
  </si>
  <si>
    <t>PRODUCTID</t>
  </si>
  <si>
    <t>Age</t>
  </si>
  <si>
    <t>Product ID</t>
  </si>
  <si>
    <t>Provider ID</t>
  </si>
  <si>
    <t>Linking OrgID Member Eligibility</t>
  </si>
  <si>
    <t>Linking OrgID Provider</t>
  </si>
  <si>
    <t>Linking OrgID Product</t>
  </si>
  <si>
    <t>Linking ORgID Product</t>
  </si>
  <si>
    <t>Source - TBL_CORE_PRODUCT.HASHORGIDPRODUCTIDNUMBER</t>
  </si>
  <si>
    <t>New to Release table - for traceability</t>
  </si>
  <si>
    <t>Date Detail:</t>
  </si>
  <si>
    <t>NPI:</t>
  </si>
  <si>
    <t>YYYY</t>
  </si>
  <si>
    <t>Masked</t>
  </si>
  <si>
    <t>Default =3</t>
  </si>
  <si>
    <t>Default = YYYY</t>
  </si>
  <si>
    <t>Default = Masked</t>
  </si>
  <si>
    <t>Default = N</t>
  </si>
  <si>
    <t>LDS - Dental Claims (DC) File - Standard Data File Elements</t>
  </si>
  <si>
    <t>LDS Member Age At Service</t>
  </si>
  <si>
    <t>CHIA Incurred Date (Year)</t>
  </si>
  <si>
    <t>CHIA Incurred Date (Month)</t>
  </si>
  <si>
    <t>Select all or none (Partial date approved)</t>
  </si>
  <si>
    <t>Select all or none (Full date approved)</t>
  </si>
  <si>
    <t>Either/Or - Select only one</t>
  </si>
  <si>
    <t>Technical Specificaitons/DEV Notes</t>
  </si>
  <si>
    <t>If this field is selected, do not supply surrogate version</t>
  </si>
  <si>
    <t>Release surrogate key values, for non-null reported values only.  Note: If this field is selected, do not supply NON-SURROGATE version</t>
  </si>
  <si>
    <t>CHIANATIONALSERVICEPROVIDERIDCLEANED</t>
  </si>
  <si>
    <t>INCURREDDATEMONTH</t>
  </si>
  <si>
    <t>INCURREDDATEYEAR</t>
  </si>
  <si>
    <t>RIGHT 2 of INCURREDDATE</t>
  </si>
  <si>
    <t>LEFT 4 of INCURREDDATE</t>
  </si>
  <si>
    <t>MEMBERAGEATSERVICELDS</t>
  </si>
  <si>
    <t>INDIVIDUALRELATIONSHIPCODELDS</t>
  </si>
  <si>
    <t>MEMBERGENDERCLEANEDLDS</t>
  </si>
  <si>
    <t>MEMBERSTATEORPROVINCELDS</t>
  </si>
  <si>
    <t>INDIVIDUALRELATIONSHIPCODE - bucket codes per "LDS Report as" on Relationship tab</t>
  </si>
  <si>
    <t>MEMBERGENDERCLEANED - bucket codes per "LDS Report as" on Gender tab</t>
  </si>
  <si>
    <t>SERVICEPROVIDERSTATE - set value per "LDS Reported State", see Geography_Zip Codes tab</t>
  </si>
  <si>
    <t>SERVICEPROVIDERZIPCODE_3</t>
  </si>
  <si>
    <t>Surrogate Key required</t>
  </si>
  <si>
    <t>Surrogate Key recommended</t>
  </si>
  <si>
    <t>LDS - Medical Claims (MC) File - Standard Data Elements</t>
  </si>
  <si>
    <t>CHIANATIONALBILLINGPROVIDERIDCLEANED</t>
  </si>
  <si>
    <t>SERVICEPROVIDERSTATELDS</t>
  </si>
  <si>
    <t>LDS Member Age At Enrollment</t>
  </si>
  <si>
    <t>LDS - Member Eligibility (ME) File - Standard Data Elements</t>
  </si>
  <si>
    <t>Prescribing Physician NPI - National Provider ID - Masked</t>
  </si>
  <si>
    <t>LDS - Pharmacy Claims (PC) File - Standard Data Elements</t>
  </si>
  <si>
    <t>CHIAPRESCRIBINGPHYSICIANNPICLEANED</t>
  </si>
  <si>
    <t>MEMBERSTATELDS</t>
  </si>
  <si>
    <t>Valid codes will be provided, all others "NULL"</t>
  </si>
  <si>
    <t>PRESCRIBINGPHYSICIANSTATE - set value per "LDS Reported State", see Geography_Zip Codes tab</t>
  </si>
  <si>
    <t>LDS - Provider (PV) File - Standard Data Elements</t>
  </si>
  <si>
    <t>Either/Or - Select only  one</t>
  </si>
  <si>
    <t>CMS Provider Type</t>
  </si>
  <si>
    <t>1= Individual (Physician),   
2= Non-Individual (Entity),  
Null= Missing linkage or not present on NPI table</t>
  </si>
  <si>
    <t>CMSPROVIDERTYPE</t>
  </si>
  <si>
    <t>Lookup to NPPES using decrypted NPI value  - Get [Entity Type Code] FROM [HCFCommonReference].[dbo].[tlkpNPI]</t>
  </si>
  <si>
    <t>CHIANATIONALPROVIDERIDCLEANED</t>
  </si>
  <si>
    <t>CHIANATIONALPROVIDER2IDCLEANED</t>
  </si>
  <si>
    <t>Derived-LDS</t>
  </si>
  <si>
    <t>National Provider ID - Masked</t>
  </si>
  <si>
    <t>National Provider2 ID - Masked</t>
  </si>
  <si>
    <t>National Service Provider ID - Masked</t>
  </si>
  <si>
    <t>National Billing Provider ID - Masked</t>
  </si>
  <si>
    <t>General Business Requirements Spec (High Level)</t>
  </si>
  <si>
    <t>MC File (See MC Tab for complete core)</t>
  </si>
  <si>
    <t>See Request Template : "Request Template - Release 5.0 LDS - Vers 2.3 - unprotected.xlsx"</t>
  </si>
  <si>
    <t>Other File Types - See Individual Tabs… Same General Concepts</t>
  </si>
  <si>
    <t>Buy-Up Section</t>
  </si>
  <si>
    <t>In MA</t>
  </si>
  <si>
    <t>Buy-up Zip</t>
  </si>
  <si>
    <t>In MA only</t>
  </si>
  <si>
    <t>Zip 3 digit - see Standard Core elements</t>
  </si>
  <si>
    <t>Standardized_MemberZIP_5</t>
  </si>
  <si>
    <t>RIGHT([MEMBERZIPCODECLEANED],5)</t>
  </si>
  <si>
    <t>LEFT([SERVICEPROVIDERZIPCODE],5) as SERVICEPROVIDERZIPCODE_5</t>
  </si>
  <si>
    <t>Date format</t>
  </si>
  <si>
    <t>Buy-up Date</t>
  </si>
  <si>
    <t xml:space="preserve">YYYYMM </t>
  </si>
  <si>
    <t>YYYYMMDD</t>
  </si>
  <si>
    <t>CLAIMPROCESSEDYEARMONTH</t>
  </si>
  <si>
    <t>Provider Information</t>
  </si>
  <si>
    <t xml:space="preserve">NPI released with Provider Year of Birth; NPI can be used to link to geographic info, billing info, etc. </t>
  </si>
  <si>
    <t>Surrogate NPI linked to CMS Provider Type Data (1 = Facility, 2 = Individual)</t>
  </si>
  <si>
    <t>Standard (Core) Elements</t>
  </si>
  <si>
    <t>Relationships</t>
  </si>
  <si>
    <t>self, spouse, child, other</t>
  </si>
  <si>
    <t>Gender</t>
  </si>
  <si>
    <t>male, female, other Response</t>
  </si>
  <si>
    <t>(Years) as of 12/31/xx up to 64,  then 65-74 &amp; 75+ (Redact 115+)</t>
  </si>
  <si>
    <t>Standard Geographic</t>
  </si>
  <si>
    <t xml:space="preserve"> RI, CT, NY, VT, NH, ME</t>
  </si>
  <si>
    <t xml:space="preserve"> Group all other States together</t>
  </si>
  <si>
    <t>Zip Code 3 - MA only</t>
  </si>
  <si>
    <t>Standardized_MemberZIP_3</t>
  </si>
  <si>
    <t>RIGHT([MEMBERZIPCODECLEANED],3)</t>
  </si>
  <si>
    <t>SERVICEPROVIDERZIP_3</t>
  </si>
  <si>
    <t>LEFT([SERVICEPROVIDERZIPCODE],3) as "SERVICEPROVIDERZIP_3"</t>
  </si>
  <si>
    <t>Min Value               (Age  &gt;=  Min)</t>
  </si>
  <si>
    <t>Max Value               (Age &lt;=  Max)</t>
  </si>
  <si>
    <t>LDS Reported Age Group</t>
  </si>
  <si>
    <t>CHIA Note</t>
  </si>
  <si>
    <t>00 to 00</t>
  </si>
  <si>
    <t>Rounded Integer values for age are compared to Min and Max columns</t>
  </si>
  <si>
    <t>01 to 01</t>
  </si>
  <si>
    <t>02 to 02</t>
  </si>
  <si>
    <t>03 to 03</t>
  </si>
  <si>
    <t>04 to 04</t>
  </si>
  <si>
    <t>05 to 05</t>
  </si>
  <si>
    <t>06 to 06</t>
  </si>
  <si>
    <t>07 to 07</t>
  </si>
  <si>
    <t>08 to 08</t>
  </si>
  <si>
    <t>09 to 09</t>
  </si>
  <si>
    <t>10 to 10</t>
  </si>
  <si>
    <t>11 to 11</t>
  </si>
  <si>
    <t>12 to 12</t>
  </si>
  <si>
    <t>13 to 13</t>
  </si>
  <si>
    <t>14 to 14</t>
  </si>
  <si>
    <t>15 to 15</t>
  </si>
  <si>
    <t>16 to 16</t>
  </si>
  <si>
    <t>17 to 17</t>
  </si>
  <si>
    <t>18 to 18</t>
  </si>
  <si>
    <t>19 to 19</t>
  </si>
  <si>
    <t>20 to 20</t>
  </si>
  <si>
    <t>21 to 21</t>
  </si>
  <si>
    <t>22 to 22</t>
  </si>
  <si>
    <t>23 to 23</t>
  </si>
  <si>
    <t>24 to 24</t>
  </si>
  <si>
    <t>25 to 25</t>
  </si>
  <si>
    <t>26 to 26</t>
  </si>
  <si>
    <t>27 to 27</t>
  </si>
  <si>
    <t>28 to 28</t>
  </si>
  <si>
    <t>29 to 29</t>
  </si>
  <si>
    <t>30 to 30</t>
  </si>
  <si>
    <t>31 to 31</t>
  </si>
  <si>
    <t>32 to 32</t>
  </si>
  <si>
    <t>33 to 33</t>
  </si>
  <si>
    <t>34 to 34</t>
  </si>
  <si>
    <t>35 to 35</t>
  </si>
  <si>
    <t>36 to 36</t>
  </si>
  <si>
    <t>37 to 37</t>
  </si>
  <si>
    <t>38 to 38</t>
  </si>
  <si>
    <t>39 to 39</t>
  </si>
  <si>
    <t>40 to 40</t>
  </si>
  <si>
    <t>41 to 41</t>
  </si>
  <si>
    <t>42 to 42</t>
  </si>
  <si>
    <t>43 to 43</t>
  </si>
  <si>
    <t>44 to 44</t>
  </si>
  <si>
    <t>45 to 45</t>
  </si>
  <si>
    <t>46 to 46</t>
  </si>
  <si>
    <t>47 to 47</t>
  </si>
  <si>
    <t>48 to 48</t>
  </si>
  <si>
    <t>49 to 49</t>
  </si>
  <si>
    <t>50 to 50</t>
  </si>
  <si>
    <t>51 to 51</t>
  </si>
  <si>
    <t>52 to 52</t>
  </si>
  <si>
    <t>53 to 53</t>
  </si>
  <si>
    <t>54 to 54</t>
  </si>
  <si>
    <t>55 to 55</t>
  </si>
  <si>
    <t>56 to 56</t>
  </si>
  <si>
    <t>57 to 57</t>
  </si>
  <si>
    <t>58 to 58</t>
  </si>
  <si>
    <t>59 to 59</t>
  </si>
  <si>
    <t>60 to 60</t>
  </si>
  <si>
    <t>61 to 61</t>
  </si>
  <si>
    <t>62 to 62</t>
  </si>
  <si>
    <t>63 to 63</t>
  </si>
  <si>
    <t>64 to 64</t>
  </si>
  <si>
    <t>65-74</t>
  </si>
  <si>
    <t>75+</t>
  </si>
  <si>
    <t>missing</t>
  </si>
  <si>
    <t>Cleaning rules in APCD Release 4.0 set age values &gt; 115 to 999. Since this is likely an invalid date, set to missing</t>
  </si>
  <si>
    <t>null</t>
  </si>
  <si>
    <t>When DOB is missing the age calc becomes null. Also cleaning rules in APCD Release 4.0 set negative age values "null".</t>
  </si>
  <si>
    <t>Relationship</t>
  </si>
  <si>
    <t>APCD Code</t>
  </si>
  <si>
    <t>LDS Report as</t>
  </si>
  <si>
    <t>self</t>
  </si>
  <si>
    <t>spouse</t>
  </si>
  <si>
    <t>child</t>
  </si>
  <si>
    <t>other</t>
  </si>
  <si>
    <t>other valid*</t>
  </si>
  <si>
    <t>Invalid</t>
  </si>
  <si>
    <t>Null or invalid</t>
  </si>
  <si>
    <t>*Valid values see tlkpIndividualRelationshipCode</t>
  </si>
  <si>
    <t>Mis-spelled in SG Intake-4 as:</t>
  </si>
  <si>
    <t>tlkpIndividualRelathionshipCode</t>
  </si>
  <si>
    <t>ME Value</t>
  </si>
  <si>
    <t>MC Value</t>
  </si>
  <si>
    <t>PC Value</t>
  </si>
  <si>
    <t>Spouse</t>
  </si>
  <si>
    <t>Grandfather or Grandmother</t>
  </si>
  <si>
    <t>Grandson or Granddaughter</t>
  </si>
  <si>
    <t>Nephew or Niece</t>
  </si>
  <si>
    <t>Foster Child</t>
  </si>
  <si>
    <t>Other Adult</t>
  </si>
  <si>
    <t>Ward</t>
  </si>
  <si>
    <t>Stepson or Stepdaughter</t>
  </si>
  <si>
    <t>Child</t>
  </si>
  <si>
    <t>Self / Employee</t>
  </si>
  <si>
    <t>Self/Employee</t>
  </si>
  <si>
    <t>Unknown</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</si>
  <si>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</si>
  <si>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</si>
  <si>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</si>
  <si>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</si>
  <si>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</si>
  <si>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</si>
  <si>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</si>
  <si>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</si>
  <si>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</si>
  <si>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</si>
  <si>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</si>
  <si>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</si>
  <si>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Dependent</t>
  </si>
  <si>
    <t>male</t>
  </si>
  <si>
    <t>M</t>
  </si>
  <si>
    <t>female</t>
  </si>
  <si>
    <t>F</t>
  </si>
  <si>
    <t>other valid</t>
  </si>
  <si>
    <t>O, U</t>
  </si>
  <si>
    <t>O</t>
  </si>
  <si>
    <t>null or anything else</t>
  </si>
  <si>
    <t>Standard</t>
  </si>
  <si>
    <t>Year only</t>
  </si>
  <si>
    <t>YYYYMM</t>
  </si>
  <si>
    <t>Option 1</t>
  </si>
  <si>
    <t>Year and Month</t>
  </si>
  <si>
    <t>Option 2</t>
  </si>
  <si>
    <t>Year, Month, and Day</t>
  </si>
  <si>
    <t>NPI</t>
  </si>
  <si>
    <t xml:space="preserve">New derived element for Provider type "CMS Entity Type" </t>
  </si>
  <si>
    <t>Year of Birth</t>
  </si>
  <si>
    <t xml:space="preserve">Surrogate NPI linked to CMS </t>
  </si>
  <si>
    <t>1 = Facility, 2 = Individual</t>
  </si>
  <si>
    <t xml:space="preserve">NPI released </t>
  </si>
  <si>
    <t xml:space="preserve">Provider DOB (Year Only) </t>
  </si>
  <si>
    <t>Geography / Zip codes</t>
  </si>
  <si>
    <t>LDS Data Values</t>
  </si>
  <si>
    <t>States</t>
  </si>
  <si>
    <t>LDS Reported State</t>
  </si>
  <si>
    <t>LDS Reported Zip Code</t>
  </si>
  <si>
    <t>MA</t>
  </si>
  <si>
    <t>3 digit</t>
  </si>
  <si>
    <t>Left 3  digits</t>
  </si>
  <si>
    <t>5 digit</t>
  </si>
  <si>
    <t>Left 5 digits</t>
  </si>
  <si>
    <t>RI</t>
  </si>
  <si>
    <t>Not Provided</t>
  </si>
  <si>
    <t>NP</t>
  </si>
  <si>
    <t>CT</t>
  </si>
  <si>
    <t>NY</t>
  </si>
  <si>
    <t>VT</t>
  </si>
  <si>
    <t>NH</t>
  </si>
  <si>
    <t xml:space="preserve"> Group all other States together = XX</t>
  </si>
  <si>
    <t>XX</t>
  </si>
  <si>
    <t>Invalid or Missing State</t>
  </si>
  <si>
    <t>UNK</t>
  </si>
  <si>
    <t>RF</t>
  </si>
  <si>
    <t>Zip</t>
  </si>
  <si>
    <t>Zipcode</t>
  </si>
  <si>
    <t>NPI field</t>
  </si>
  <si>
    <t>NPI Hashed field</t>
  </si>
  <si>
    <t>Date YYYYMM</t>
  </si>
  <si>
    <t>Date YYYYMMDD</t>
  </si>
  <si>
    <t>Medicaid Data</t>
  </si>
  <si>
    <t>a</t>
  </si>
  <si>
    <t>b</t>
  </si>
  <si>
    <t>ab</t>
  </si>
  <si>
    <t>Z</t>
  </si>
  <si>
    <t>c</t>
  </si>
  <si>
    <t>d</t>
  </si>
  <si>
    <t>cd</t>
  </si>
  <si>
    <t>e</t>
  </si>
  <si>
    <t>f</t>
  </si>
  <si>
    <t>g</t>
  </si>
  <si>
    <t>efg</t>
  </si>
  <si>
    <t>h</t>
  </si>
  <si>
    <t>i</t>
  </si>
  <si>
    <t>j</t>
  </si>
  <si>
    <t>hij</t>
  </si>
  <si>
    <t>k</t>
  </si>
  <si>
    <t>l</t>
  </si>
  <si>
    <t>m</t>
  </si>
  <si>
    <t>klm</t>
  </si>
  <si>
    <t>n</t>
  </si>
  <si>
    <t>o</t>
  </si>
  <si>
    <t>no</t>
  </si>
  <si>
    <t>Worksheet do not delete</t>
  </si>
  <si>
    <t>-</t>
  </si>
  <si>
    <t>Default - Medicaid data not requested.</t>
  </si>
  <si>
    <t>,</t>
  </si>
  <si>
    <t>DC-</t>
  </si>
  <si>
    <t>MC-</t>
  </si>
  <si>
    <t>PC-</t>
  </si>
  <si>
    <t>ME-</t>
  </si>
  <si>
    <t>PR-</t>
  </si>
  <si>
    <t>PV-</t>
  </si>
  <si>
    <t>Medicaid-</t>
  </si>
  <si>
    <t>Error - Medicaid data not requested but approved.</t>
  </si>
  <si>
    <t>Warning - Medicaid data requested but not approved.</t>
  </si>
  <si>
    <t>Green Light - Medicaid data requested &amp; approved.</t>
  </si>
  <si>
    <t>R6.0</t>
  </si>
  <si>
    <t>MEMBERAGEATSERVICEINYEARSREDACTED</t>
  </si>
  <si>
    <t>ICD-CM Procedure Code</t>
  </si>
  <si>
    <t>ICDCMPROCEDURECODECLEANED</t>
  </si>
  <si>
    <t>Other ICD-CM Procedure Code - 1</t>
  </si>
  <si>
    <t>OTHERICDCMPROCEDURECODE1CLEANED</t>
  </si>
  <si>
    <t>Other ICD-CM Procedure Code - 2</t>
  </si>
  <si>
    <t>OTHERICDCMPROCEDURECODE2CLEANED</t>
  </si>
  <si>
    <t>Other ICD-CM Procedure Code - 3</t>
  </si>
  <si>
    <t>OTHERICDCMPROCEDURECODE3CLEANED</t>
  </si>
  <si>
    <t>Other ICD-CM Procedure Code - 4</t>
  </si>
  <si>
    <t>OTHERICDCMPROCEDURECODE4CLEANED</t>
  </si>
  <si>
    <t>Other ICD-CM Procedure Code - 5</t>
  </si>
  <si>
    <t>OTHERICDCMPROCEDURECODE5CLEANED</t>
  </si>
  <si>
    <t>Other ICD-CM Procedure Code - 6</t>
  </si>
  <si>
    <t>OTHERICDCMPROCEDURECODE6CLEANED</t>
  </si>
  <si>
    <t>Claim Processed Date - Month</t>
  </si>
  <si>
    <t>MEMBERAGEYEARSASOFSUBREDACTED</t>
  </si>
  <si>
    <t>Submitter</t>
  </si>
  <si>
    <t>MEMBERMDMID</t>
  </si>
  <si>
    <t>TBL_RELEASE_PRODUCT</t>
  </si>
  <si>
    <t>Direct assignment from source - New R8 LDS</t>
  </si>
  <si>
    <t>Age in Years</t>
  </si>
  <si>
    <t>C. Kane</t>
  </si>
  <si>
    <t>LDS Age caclulations for ME, MC, PC, DC are now direct assignments from R8 (eg. MEMBERAGEATSERVICEINYEARSREDACTEDLDS).</t>
  </si>
  <si>
    <t xml:space="preserve">Note - This age mapping grid no longer applies as of Release 8.0. </t>
  </si>
  <si>
    <t>INDIVIDUALRELATIONSHIPCODE mapped - see "LDS Report as" on Relationship tab</t>
  </si>
  <si>
    <t>MEMBERGENDERCLEANED - mapped per "LDS Report as" on Gender tab</t>
  </si>
  <si>
    <t>DC067</t>
  </si>
  <si>
    <t>APCD ID Code</t>
  </si>
  <si>
    <t>APCDIDCODE</t>
  </si>
  <si>
    <t>DC068</t>
  </si>
  <si>
    <t>Claim Line Paid Flag</t>
  </si>
  <si>
    <t>CLAIMLINEPAIDFLAG</t>
  </si>
  <si>
    <t>new addition to LDS R8</t>
  </si>
  <si>
    <t>Direct assignment from source - New R8 LDS with new name</t>
  </si>
  <si>
    <t>SERVICEPROVIDERZIPCODE_3_LDS</t>
  </si>
  <si>
    <t>Where SERVICEPROVIDERSTATE ="MA" - else assign "LDS Reported Zip Code" per Geography_Zip Codes tab</t>
  </si>
  <si>
    <t>SERVICEPROVIDERZIPCODE_5_LDS</t>
  </si>
  <si>
    <t>PHARMACYLOCATIONZIPCODE_5_LDS</t>
  </si>
  <si>
    <t>PHARMACYLOCATIONZIPCODE_3</t>
  </si>
  <si>
    <t>PRESCRIBINGPHYSICIANZIP_3</t>
  </si>
  <si>
    <t>Where PRESCRIBINGPHYSICIANSTATE="MA" - else assign "LDS Reported Zip Code" per Geography_Zip Codes tab</t>
  </si>
  <si>
    <t>Where PHARMACYLOCATIONSTATE ="MA" - else assign "LDS Reported Zip Code" per Geography_Zip Codes tab</t>
  </si>
  <si>
    <t>Where MEMBERSTATE="MA" - else assign "LDS Reported Zip Code" per Geography_Zip Codes tab</t>
  </si>
  <si>
    <t>PHARMACYLOCATIONZIPCODE_5</t>
  </si>
  <si>
    <t>PHARMACYLOCATIONZIPCODE_3_LDS</t>
  </si>
  <si>
    <t>MC075</t>
  </si>
  <si>
    <t>MC128</t>
  </si>
  <si>
    <t>Employment Related Indicator</t>
  </si>
  <si>
    <t>EMPLOYMENTRELATEDINDICATOR</t>
  </si>
  <si>
    <t>new addition to LDS</t>
  </si>
  <si>
    <t>MC129</t>
  </si>
  <si>
    <t>EPSDT Indicator</t>
  </si>
  <si>
    <t>EPSDTINDICATOR</t>
  </si>
  <si>
    <t>MC130</t>
  </si>
  <si>
    <t>Procedure Code Type</t>
  </si>
  <si>
    <t>PROCEDURECODETYPE</t>
  </si>
  <si>
    <t>MC241</t>
  </si>
  <si>
    <t>MC242</t>
  </si>
  <si>
    <t>Plan Rendering National Provider ID</t>
  </si>
  <si>
    <t>NATIONALPROVIDERIDPLANRENDERING</t>
  </si>
  <si>
    <t>MC244</t>
  </si>
  <si>
    <t>MC245</t>
  </si>
  <si>
    <t>Type of Facility</t>
  </si>
  <si>
    <t>TYPEOFFACILITY</t>
  </si>
  <si>
    <t>MC246</t>
  </si>
  <si>
    <t>MassHealth Claim Type Indicator</t>
  </si>
  <si>
    <t>MASSHEALTHCLAIMTYPE</t>
  </si>
  <si>
    <t>Plan Rendering National Provider ID - Masked</t>
  </si>
  <si>
    <t>NATIONALPROVIDERIDPLANRENDERINGCLEANED</t>
  </si>
  <si>
    <t>CHIANATIONALPROVIDERIDPLANRENDERINGCLEANED</t>
  </si>
  <si>
    <t>If this field is selected, do not supply surrogate version
Cleaning: Select only where length (NATIONALPROVIDERIDPLANRENDERING) = 10,
Else Set value to null.</t>
  </si>
  <si>
    <t>Release surrogate key values, only where reported value length = 10, else set to null.  Note: If this field is selected, do not supply NON-SURROGATE version</t>
  </si>
  <si>
    <t>ME134</t>
  </si>
  <si>
    <t>PC065</t>
  </si>
  <si>
    <t>PC120</t>
  </si>
  <si>
    <t>PC121</t>
  </si>
  <si>
    <t>new addition to LDS   (GIC Only?)</t>
  </si>
  <si>
    <t>PV021</t>
  </si>
  <si>
    <t>ZIP Code</t>
  </si>
  <si>
    <t>Request MHEE-LDS Data:</t>
  </si>
  <si>
    <t>Submitter ID (CHIA's Organization ID number)</t>
  </si>
  <si>
    <t>Always = 3156, Identifies MassHealth and helps with merging with other APCD data by ORGID</t>
  </si>
  <si>
    <t>TBL_RELEASE_MASSHEALTHENHANCEDELIGIBILITY</t>
  </si>
  <si>
    <t>If using MHEE table - Derive (set value = 3156). Or else ORGID should be on the MHEE Release View.</t>
  </si>
  <si>
    <t>surrogate key for linkage with other APCD data</t>
  </si>
  <si>
    <t>Derived Effective Begin date</t>
  </si>
  <si>
    <t>DTE_EFFECTIVE_MONTH</t>
  </si>
  <si>
    <t>Derived Effective End date</t>
  </si>
  <si>
    <t>DTE_END_MONTH</t>
  </si>
  <si>
    <t>Derived Eligible Days in Month</t>
  </si>
  <si>
    <t>NUM_DAYS_ELIGIBLE_MONTH</t>
  </si>
  <si>
    <t>Aid Category Population</t>
  </si>
  <si>
    <t>AIDCATPOPULATION</t>
  </si>
  <si>
    <t>Aid Category Coverage type</t>
  </si>
  <si>
    <t>AIDCATCOVERAGETYPE</t>
  </si>
  <si>
    <t>Aid Category Disability Indicator</t>
  </si>
  <si>
    <t>AIDCATDISABILITYINDICATOR</t>
  </si>
  <si>
    <t>Aid Category Premium assistance indicator</t>
  </si>
  <si>
    <t>AIDCATPREMIUMASSISTANCEINDICATOR</t>
  </si>
  <si>
    <t>Aid Category Temporary Coverage Type</t>
  </si>
  <si>
    <t>AIDCATTEMPORARYCOVERAGETYPE</t>
  </si>
  <si>
    <t>Behavioral Health Plan Assignment</t>
  </si>
  <si>
    <t>CDE_BH_ENROLL</t>
  </si>
  <si>
    <t>Behavioral Health Plan Assignment Detail</t>
  </si>
  <si>
    <t>CDE_BH_ENROLL_L2</t>
  </si>
  <si>
    <t>Medicaid Provider Entity Name</t>
  </si>
  <si>
    <t>MCE_NAME</t>
  </si>
  <si>
    <t>TBL_RELEASE_PROVIDER</t>
  </si>
  <si>
    <t>Join to PV = pv.ENTITYNAMECLEANED as MCE_name</t>
  </si>
  <si>
    <t>Managed Care Entity Provider ID - Linkage ID</t>
  </si>
  <si>
    <t>ID_PROVIDER_LOCATION_MCO_LINKAGE_ID</t>
  </si>
  <si>
    <t>Long Term Care Eligibility Flag</t>
  </si>
  <si>
    <t>IND_LTC_FACILITY</t>
  </si>
  <si>
    <t>IND_TPL</t>
  </si>
  <si>
    <t>Derive from MHEE Table</t>
  </si>
  <si>
    <t>See SQL assignment: (when coverage_category not in('Partial','None','#') then 'Y') Else 'N'</t>
  </si>
  <si>
    <t>Medicare Part A Coverage Flag</t>
  </si>
  <si>
    <t>IND_MEDICARE_A</t>
  </si>
  <si>
    <t>Medicare Part B Coverage Flag</t>
  </si>
  <si>
    <t>IND_MEDICARE_B</t>
  </si>
  <si>
    <t>Medicare Advantage Coverage Flag</t>
  </si>
  <si>
    <t>IND_MEDICARE_C</t>
  </si>
  <si>
    <t>Primary Care Clinician Provider ID - Linkage ID</t>
  </si>
  <si>
    <t>ID_PROVIDER_LOCATION_PCC_LINKAGE_ID</t>
  </si>
  <si>
    <t>Source Table or View</t>
  </si>
  <si>
    <t>ENTITYNAMECLEANED</t>
  </si>
  <si>
    <t>Provider File source</t>
  </si>
  <si>
    <t>linkage to Provider file</t>
  </si>
  <si>
    <t>6</t>
  </si>
  <si>
    <t>Char</t>
  </si>
  <si>
    <t>8</t>
  </si>
  <si>
    <t>2</t>
  </si>
  <si>
    <t>1</t>
  </si>
  <si>
    <t>100</t>
  </si>
  <si>
    <t>ZIPCODE_5</t>
  </si>
  <si>
    <t>ZIPCODE_5_LDS</t>
  </si>
  <si>
    <t>New to LDS R8: Requires cleaning of source (ZIPCODE_5). Set to null where non-numeric characters found, or Length &lt; 5.</t>
  </si>
  <si>
    <t>PRESCRIBINGPHYSICIANZIPCODE_5</t>
  </si>
  <si>
    <t>PRESCRIBINGPHYSICIANZIPCODE_5_LDS</t>
  </si>
  <si>
    <t>Length</t>
  </si>
  <si>
    <t>MM</t>
  </si>
  <si>
    <t>Integer</t>
  </si>
  <si>
    <t>Logical</t>
  </si>
  <si>
    <t>1,0</t>
  </si>
  <si>
    <t>Cleaned M,F,O,X</t>
  </si>
  <si>
    <t>Numeric</t>
  </si>
  <si>
    <t>DATE_PART('MONTH',CLAIMPROCESSEDDATE) AS CLAIMPROCESSEDYEARMONTH</t>
  </si>
  <si>
    <t>RIGHT 2 of SUBMISSIONYEARMONTH</t>
  </si>
  <si>
    <t>This is an integer 1-9 (Note - is miscast in database)</t>
  </si>
  <si>
    <t>ORGID - always integer</t>
  </si>
  <si>
    <t>1, 0</t>
  </si>
  <si>
    <t>Get [Entity Type Code] FROM [HCFCommonReference].[dbo].[tlkpNPI]</t>
  </si>
  <si>
    <t>MHEE</t>
  </si>
  <si>
    <t xml:space="preserve">This tab for Internal use. </t>
  </si>
  <si>
    <r>
      <t xml:space="preserve">See MHEE-LDS Specifications here: </t>
    </r>
    <r>
      <rPr>
        <sz val="11"/>
        <color rgb="FFFF0000"/>
        <rFont val="Calibri"/>
        <family val="2"/>
        <scheme val="minor"/>
      </rPr>
      <t>W:\W_HIT\DataStandardization\APCD-Release\3-Restricted-Release\2019-R8.0\TRD\MHEE\MHEE-New-LDS</t>
    </r>
  </si>
  <si>
    <r>
      <t>Excel Spreadsheet in the above folder has the SQL and also notes - see "</t>
    </r>
    <r>
      <rPr>
        <sz val="11"/>
        <color rgb="FFFF0000"/>
        <rFont val="Calibri"/>
        <family val="2"/>
        <scheme val="minor"/>
      </rPr>
      <t>MHEE LDS IT Specifications - See SQL in Tabs.xlsx</t>
    </r>
    <r>
      <rPr>
        <sz val="11"/>
        <color theme="1"/>
        <rFont val="Calibri"/>
        <family val="2"/>
        <scheme val="minor"/>
      </rPr>
      <t>"</t>
    </r>
  </si>
  <si>
    <t>The MHEE-LDS is a subset of the MHEE, with Provider name coming from the PV table.</t>
  </si>
  <si>
    <t>DTE_EFFECTIVE_MONTH_SEGMENT</t>
  </si>
  <si>
    <t>DTE_END_MONTH_SEGMENT</t>
  </si>
  <si>
    <t>NUM_DAYS_ELIGIBLE_MONTH_SEGMENT</t>
  </si>
  <si>
    <t>renamed for clarity - full date for this monthly segment</t>
  </si>
  <si>
    <t>renamed for clarity – days eligible in this monthly segment</t>
  </si>
  <si>
    <t>Y, N</t>
  </si>
  <si>
    <t xml:space="preserve">MassHealth Enhanced Eligibility (MHEE) File - LDS Standard Elements </t>
  </si>
  <si>
    <t>TPL Coverage Category Indicator</t>
  </si>
  <si>
    <t>Y/N ("N" when Coverage Category is Partial, None or N/A)</t>
  </si>
  <si>
    <t>Source Table</t>
  </si>
  <si>
    <t>SUBSCRIBERSTATEORPROVINCELDS</t>
  </si>
  <si>
    <t xml:space="preserve">LDS - Member Eligibility (ME) File </t>
  </si>
  <si>
    <t>PRESCRIBINGPHYSICIANZIPCODE_3_LDS</t>
  </si>
  <si>
    <t xml:space="preserve">LDS - Medical Claims (MC) File </t>
  </si>
  <si>
    <t xml:space="preserve">Available format for Years: </t>
  </si>
  <si>
    <t>Source Column ( VW_TBL_RELEASE_10_0_DENTALCLAIM )</t>
  </si>
  <si>
    <t>new addition to LDS for R8</t>
  </si>
  <si>
    <r>
      <rPr>
        <i/>
        <sz val="9"/>
        <rFont val="Calibri"/>
        <family val="2"/>
        <scheme val="minor"/>
      </rPr>
      <t>new addition to LDS for R8:</t>
    </r>
    <r>
      <rPr>
        <b/>
        <i/>
        <sz val="9"/>
        <rFont val="Calibri"/>
        <family val="2"/>
        <scheme val="minor"/>
      </rPr>
      <t xml:space="preserve"> Required cleaning - Set to null if reported length is Greater than 11-digits or Less than 11-digits. IE - Release only where length = 11.</t>
    </r>
  </si>
  <si>
    <t>Source Column ( VW_TBL_RELEASE_10_0_MEDICALCLAIM )</t>
  </si>
  <si>
    <t> Release Column LDS</t>
  </si>
  <si>
    <t>Source Column ( VW_TBL_RELEASE_10_0_MEMBERELIGIBILITY )</t>
  </si>
  <si>
    <t>Source Column ( VW_TBL_RELEASE_10_0_PHARMACYCLAIM )</t>
  </si>
  <si>
    <t>Source Column ( VW_TBL_RELEASE_10_0_PROVIDER )</t>
  </si>
  <si>
    <t>Column MHEE-LDS SQL Query</t>
  </si>
  <si>
    <t>New source in Government View - new requirements applied</t>
  </si>
  <si>
    <t xml:space="preserve">LDS - Product (PR) File - Standard Data Elements </t>
  </si>
  <si>
    <t>LDS - Provider (PV) File</t>
  </si>
  <si>
    <t>LDS - Dental Claims (DC) File</t>
  </si>
  <si>
    <t>PHARMACYLOCATIONSTATELDS</t>
  </si>
  <si>
    <t>PHARMACYLOCATIONSTATE - set value per "LDS Reported State", see Geography_Zip Codes tab (note new name in R10 LDS Template)</t>
  </si>
  <si>
    <t xml:space="preserve">LDS - Pharmacy Claims (PC) File </t>
  </si>
  <si>
    <t>Zipcode* Level:</t>
  </si>
  <si>
    <t>Pharmacy ZIP Code (3 digit)</t>
  </si>
  <si>
    <t>Prescribing Physician Zip (3-digit)</t>
  </si>
  <si>
    <t>Service Provider ZIP Code (3 digit)</t>
  </si>
  <si>
    <t>PV022</t>
  </si>
  <si>
    <t>Taxonomy</t>
  </si>
  <si>
    <t>TAXONOMYCLEANED</t>
  </si>
  <si>
    <t>PV034</t>
  </si>
  <si>
    <t xml:space="preserve">ProviderIDCode </t>
  </si>
  <si>
    <t>PROVIDERIDCODECLEANED</t>
  </si>
  <si>
    <t>missing from R10 Template but on the LDS view</t>
  </si>
  <si>
    <t>PRESCRIBINGPHYSICIANSTATELDS</t>
  </si>
  <si>
    <t>Quantity Dispensed - Dosage quantity decimal</t>
  </si>
  <si>
    <t>No new Submission Guide element for this - it's a reported decimal value that could not be stored in the Integer column antecedent</t>
  </si>
  <si>
    <t>TBL_CORE_PHARMACYCLAIM</t>
  </si>
  <si>
    <t>quantitydispensed_decimal</t>
  </si>
  <si>
    <t>Decimal reported version of QUANTITYDISPENSED</t>
  </si>
  <si>
    <t>PC033-Derived</t>
  </si>
  <si>
    <t>1.0</t>
  </si>
  <si>
    <r>
      <t xml:space="preserve">Massachusetts All-Payer Claims Database (MA APCD)
</t>
    </r>
    <r>
      <rPr>
        <b/>
        <sz val="18"/>
        <color theme="5" tint="-0.249977111117893"/>
        <rFont val="Calibri"/>
        <family val="2"/>
        <scheme val="minor"/>
      </rPr>
      <t>Release CY 2022 Data Specification</t>
    </r>
    <r>
      <rPr>
        <b/>
        <sz val="18"/>
        <rFont val="Calibri"/>
        <family val="2"/>
        <scheme val="minor"/>
      </rPr>
      <t xml:space="preserve">
</t>
    </r>
    <r>
      <rPr>
        <b/>
        <i/>
        <sz val="18"/>
        <rFont val="Calibri"/>
        <family val="2"/>
        <scheme val="minor"/>
      </rPr>
      <t>Non-Government Data Set</t>
    </r>
  </si>
  <si>
    <t xml:space="preserve"> 2018, 2019, 2020, 2021, 2022</t>
  </si>
  <si>
    <t>LDS Release CY 2022</t>
  </si>
  <si>
    <t>*Release of Member and Subscriber Zipcode is now limited to a separate 1-zip per person file.</t>
  </si>
  <si>
    <t>NR</t>
  </si>
  <si>
    <t>Dropped from R12 - see ME 1-Zip file</t>
  </si>
  <si>
    <t>Dropped from R12:</t>
  </si>
  <si>
    <t>Source Column ( vw_tbl_release_12_0_medicalclaim)</t>
  </si>
  <si>
    <t>vw_tbl_release_12_0_medicalclaim_LDS</t>
  </si>
  <si>
    <t>Drop from R12:</t>
  </si>
  <si>
    <t>Dropped From R12:</t>
  </si>
  <si>
    <t>Source Column ( vw_tbl_release_12_0_pharmacyclaim)</t>
  </si>
  <si>
    <t>vw_tbl_release_12_0_pharmacyclaim_LDS</t>
  </si>
  <si>
    <t xml:space="preserve"> vw_tbl_release_12_0_dentalclaim_LDS</t>
  </si>
  <si>
    <t>Source Column (  vw_tbl_release_12_0_dentalclaim )</t>
  </si>
  <si>
    <t>Source Column (vw_tbl_release_12_0_membereligibility )</t>
  </si>
  <si>
    <t>vw_tbl_release_12_0_membereligibility_LDS</t>
  </si>
  <si>
    <t>vw_tbl_release_12_0_product_LDS</t>
  </si>
  <si>
    <t>Source Column ( vw_tbl_release_12_0_product )</t>
  </si>
  <si>
    <t>vw_tbl_release_12_0_provider_LDS</t>
  </si>
  <si>
    <t>Source Column ( vw_tbl_release_12_0_provider )</t>
  </si>
  <si>
    <t>vw_tbl_release_12_0_masshealthenhancedeligibility</t>
  </si>
  <si>
    <t xml:space="preserve">Started with Release 11 LDS Template and updated for CY 2022 (R12). This template continues to be a "Legacy format" Release Template for interim use. Removed reported Member State (MEMBERSTATEORPROVINCELDS) from claims which is still being reported by only a couple of Carriers - See ME 1-Zip file which has Member State and ZipCode. Also removed MEMBERSTATEORPROVINCELDS and SUBSCRIBERSTATEORPROVINCELDS from the ME filing - again see the ME 1-zip file. Note: All subscribers should also be members. </t>
  </si>
  <si>
    <t>2018, 2019, 2020, 2021, 2022</t>
  </si>
  <si>
    <t>Substance Abuse Indicator</t>
  </si>
  <si>
    <t>Required by IT if Substance Abuse data is included</t>
  </si>
  <si>
    <t>substanceabuseindicatorcms</t>
  </si>
  <si>
    <t xml:space="preserve">Added to LDS Template R12 because the LDS Release may contain substance abuse claims </t>
  </si>
  <si>
    <t>Corrected column name - MC (INCURREDDATEYEAR). Added Column: substanceabuseindicatorcms to MC since the LDS View may conatin Substance Abuse claims if approved.</t>
  </si>
  <si>
    <t>MEMBERLINKEID is an alias for MEMBERMDMID, which is sourced from tbl_MDM_Member</t>
  </si>
  <si>
    <t>surrogate key version of MassHealth ID</t>
  </si>
  <si>
    <t>CHIA derived identity column (Master Member ID)</t>
  </si>
  <si>
    <t>tbl_mdm_member</t>
  </si>
  <si>
    <t>Added Member Link ID column (MEMBERLINKEID) to the MHEE-LDS tab (view).</t>
  </si>
  <si>
    <t>vers. 1.1</t>
  </si>
  <si>
    <t xml:space="preserve">LDS - Limited Data Set </t>
  </si>
  <si>
    <t xml:space="preserve">     </t>
  </si>
  <si>
    <t xml:space="preserve">      Please contact us at APCD.data@chiamass.gov for assistance in completing this workbook.  Thank you for your interest in the Massachusetts APCD.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</si>
</sst>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
  </numFmts>
  <fonts count="65"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rgb="FF000000"/>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b/>
      <sz val="16"/>
      <name val="Calibri"/>
      <family val="2"/>
      <scheme val="minor"/>
    </font>
    <font>
      <b/>
      <sz val="10"/>
      <color rgb="FFFF0000"/>
      <name val="Arial"/>
      <family val="2"/>
    </font>
    <font>
      <b/>
      <sz val="10"/>
      <color theme="1"/>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sz val="11"/>
      <color rgb="FF0070C0"/>
      <name val="Calibri"/>
      <family val="2"/>
      <scheme val="minor"/>
    </font>
    <font>
      <b/>
      <sz val="16"/>
      <color theme="1"/>
      <name val="Calibri"/>
      <family val="2"/>
      <scheme val="minor"/>
    </font>
    <font>
      <sz val="11"/>
      <color rgb="FF9C6500"/>
      <name val="Calibri"/>
      <family val="2"/>
      <scheme val="minor"/>
    </font>
    <font>
      <b/>
      <sz val="11"/>
      <color rgb="FFFF0000"/>
      <name val="Arial"/>
      <family val="2"/>
    </font>
    <font>
      <sz val="10"/>
      <color theme="1"/>
      <name val="Arial"/>
      <family val="2"/>
    </font>
    <font>
      <sz val="10"/>
      <color indexed="8"/>
      <name val="Arial"/>
      <family val="2"/>
    </font>
    <font>
      <b/>
      <sz val="10"/>
      <color indexed="8"/>
      <name val="Arial"/>
      <family val="2"/>
    </font>
    <font>
      <sz val="11"/>
      <color indexed="8"/>
      <name val="Calibri"/>
      <family val="2"/>
    </font>
    <font>
      <b/>
      <i/>
      <sz val="18"/>
      <name val="Calibri"/>
      <family val="2"/>
      <scheme val="minor"/>
    </font>
    <font>
      <b/>
      <sz val="18"/>
      <color theme="5" tint="-0.249977111117893"/>
      <name val="Calibri"/>
      <family val="2"/>
      <scheme val="minor"/>
    </font>
    <font>
      <sz val="9"/>
      <color rgb="FFFF0000"/>
      <name val="Calibri"/>
      <family val="2"/>
      <scheme val="minor"/>
    </font>
    <font>
      <sz val="10"/>
      <name val="Calibri"/>
      <family val="2"/>
      <scheme val="minor"/>
    </font>
    <font>
      <b/>
      <sz val="16"/>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10"/>
      <color rgb="FFFF0000"/>
      <name val="Calibri"/>
      <family val="2"/>
      <scheme val="minor"/>
    </font>
    <font>
      <b/>
      <i/>
      <sz val="9"/>
      <name val="Calibri"/>
      <family val="2"/>
      <scheme val="minor"/>
    </font>
    <font>
      <i/>
      <sz val="9"/>
      <name val="Calibri"/>
      <family val="2"/>
      <scheme val="minor"/>
    </font>
    <font>
      <sz val="8"/>
      <color rgb="FFFF0000"/>
      <name val="Calibri"/>
      <family val="2"/>
      <scheme val="minor"/>
    </font>
    <font>
      <b/>
      <sz val="18"/>
      <color rgb="FFFF0000"/>
      <name val="Calibri"/>
      <family val="2"/>
      <scheme val="minor"/>
    </font>
    <font>
      <b/>
      <sz val="16"/>
      <color theme="5" tint="-0.249977111117893"/>
      <name val="Calibri"/>
      <family val="2"/>
      <scheme val="minor"/>
    </font>
    <font>
      <sz val="12"/>
      <name val="Calibri"/>
      <family val="2"/>
      <scheme val="minor"/>
    </font>
    <font>
      <b/>
      <sz val="11"/>
      <color rgb="FF00B05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EB9C"/>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rgb="FFA3B6E2"/>
        <bgColor indexed="64"/>
      </patternFill>
    </fill>
    <fill>
      <patternFill patternType="solid">
        <fgColor rgb="FFD6DFF2"/>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0">
    <xf numFmtId="0" fontId="0" fillId="0" borderId="0"/>
    <xf numFmtId="0" fontId="3" fillId="0" borderId="0"/>
    <xf numFmtId="0" fontId="7" fillId="0" borderId="0" applyNumberFormat="0" applyFill="0" applyBorder="0" applyAlignment="0" applyProtection="0"/>
    <xf numFmtId="0" fontId="43" fillId="13" borderId="0" applyNumberFormat="0" applyBorder="0" applyAlignment="0" applyProtection="0"/>
    <xf numFmtId="0" fontId="46" fillId="0" borderId="0"/>
    <xf numFmtId="43" fontId="48" fillId="0" borderId="0" applyFont="0" applyFill="0" applyBorder="0" applyAlignment="0" applyProtection="0"/>
    <xf numFmtId="0" fontId="7" fillId="0" borderId="0" applyNumberFormat="0" applyFill="0" applyBorder="0" applyAlignment="0" applyProtection="0"/>
    <xf numFmtId="0" fontId="3" fillId="0" borderId="0"/>
    <xf numFmtId="0" fontId="3" fillId="0" borderId="0"/>
    <xf numFmtId="9" fontId="48" fillId="0" borderId="0" applyFont="0" applyFill="0" applyBorder="0" applyAlignment="0" applyProtection="0"/>
  </cellStyleXfs>
  <cellXfs count="317">
    <xf numFmtId="0" fontId="0" fillId="0" borderId="0" xfId="0"/>
    <xf numFmtId="0" fontId="2" fillId="0" borderId="0" xfId="0" applyFont="1"/>
    <xf numFmtId="0" fontId="0" fillId="2" borderId="0" xfId="0" applyFill="1"/>
    <xf numFmtId="0" fontId="10"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0" fillId="0" borderId="0" xfId="0" applyFont="1" applyAlignment="1">
      <alignment vertical="center"/>
    </xf>
    <xf numFmtId="0" fontId="5" fillId="0" borderId="0" xfId="0" applyFont="1"/>
    <xf numFmtId="14" fontId="10" fillId="0" borderId="0" xfId="0" applyNumberFormat="1" applyFont="1"/>
    <xf numFmtId="14" fontId="0" fillId="0" borderId="0" xfId="0" applyNumberFormat="1"/>
    <xf numFmtId="0" fontId="17" fillId="0" borderId="0" xfId="0" applyFont="1" applyAlignment="1">
      <alignment horizontal="left" vertical="center" indent="1"/>
    </xf>
    <xf numFmtId="0" fontId="4" fillId="0" borderId="0" xfId="0" applyFont="1" applyAlignment="1">
      <alignment horizontal="left" vertical="center" indent="5"/>
    </xf>
    <xf numFmtId="0" fontId="17" fillId="0" borderId="0" xfId="0" applyFont="1" applyAlignment="1">
      <alignment vertical="center"/>
    </xf>
    <xf numFmtId="0" fontId="20" fillId="2" borderId="0" xfId="0" applyFont="1" applyFill="1"/>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0" fillId="2" borderId="15" xfId="0" applyFont="1" applyFill="1" applyBorder="1"/>
    <xf numFmtId="0" fontId="20" fillId="2" borderId="1" xfId="0" applyFont="1" applyFill="1" applyBorder="1" applyAlignment="1">
      <alignment horizontal="left" vertical="center" wrapText="1" indent="3"/>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 xfId="0" applyFont="1" applyFill="1" applyBorder="1" applyAlignment="1">
      <alignment horizontal="center" vertical="center"/>
    </xf>
    <xf numFmtId="0" fontId="20"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19" fillId="4" borderId="3" xfId="0" applyFont="1" applyFill="1" applyBorder="1" applyAlignment="1">
      <alignment horizontal="center" vertical="center"/>
    </xf>
    <xf numFmtId="0" fontId="19" fillId="4" borderId="17" xfId="0" applyFont="1" applyFill="1" applyBorder="1" applyAlignment="1">
      <alignment horizontal="center" vertical="center"/>
    </xf>
    <xf numFmtId="0" fontId="20" fillId="2" borderId="1" xfId="0" applyFont="1" applyFill="1" applyBorder="1" applyAlignment="1">
      <alignment horizontal="left" vertical="center" wrapText="1" indent="2"/>
    </xf>
    <xf numFmtId="0" fontId="20" fillId="2" borderId="0" xfId="0" applyFont="1" applyFill="1" applyAlignment="1">
      <alignment wrapText="1"/>
    </xf>
    <xf numFmtId="0" fontId="23" fillId="0" borderId="0" xfId="0" applyFont="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center" vertical="top"/>
    </xf>
    <xf numFmtId="49" fontId="0" fillId="0" borderId="0" xfId="0" applyNumberFormat="1" applyAlignment="1">
      <alignment wrapText="1"/>
    </xf>
    <xf numFmtId="0" fontId="16"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indent="5"/>
    </xf>
    <xf numFmtId="0" fontId="2" fillId="0" borderId="0" xfId="0" applyFont="1" applyAlignment="1">
      <alignment wrapText="1"/>
    </xf>
    <xf numFmtId="0" fontId="10" fillId="0" borderId="0" xfId="0" applyFont="1"/>
    <xf numFmtId="49" fontId="26" fillId="8" borderId="1" xfId="0" applyNumberFormat="1" applyFont="1" applyFill="1" applyBorder="1" applyAlignment="1">
      <alignment horizontal="center" vertical="center" wrapText="1"/>
    </xf>
    <xf numFmtId="0" fontId="0" fillId="8" borderId="1" xfId="0" applyFill="1" applyBorder="1" applyAlignment="1">
      <alignment horizontal="center" wrapText="1"/>
    </xf>
    <xf numFmtId="0" fontId="0" fillId="2" borderId="0" xfId="0" applyFill="1" applyAlignment="1">
      <alignment horizontal="left" vertical="top" wrapText="1" indent="1"/>
    </xf>
    <xf numFmtId="0" fontId="0" fillId="2" borderId="0" xfId="0" applyFill="1" applyAlignment="1">
      <alignment wrapText="1"/>
    </xf>
    <xf numFmtId="49" fontId="28" fillId="8" borderId="1" xfId="0" applyNumberFormat="1" applyFont="1" applyFill="1" applyBorder="1" applyAlignment="1">
      <alignment horizontal="center" vertical="center" wrapText="1"/>
    </xf>
    <xf numFmtId="0" fontId="31" fillId="0" borderId="0" xfId="0" applyFont="1" applyAlignment="1">
      <alignment horizontal="center"/>
    </xf>
    <xf numFmtId="0" fontId="31" fillId="0" borderId="0" xfId="0" applyFont="1"/>
    <xf numFmtId="0" fontId="32" fillId="0" borderId="0" xfId="0" applyFont="1"/>
    <xf numFmtId="164" fontId="32" fillId="0" borderId="0" xfId="0" applyNumberFormat="1" applyFont="1" applyAlignment="1">
      <alignment horizontal="center"/>
    </xf>
    <xf numFmtId="49" fontId="31" fillId="0" borderId="0" xfId="0" applyNumberFormat="1" applyFont="1" applyAlignment="1">
      <alignment wrapText="1"/>
    </xf>
    <xf numFmtId="49" fontId="30" fillId="8" borderId="1" xfId="0" applyNumberFormat="1" applyFont="1" applyFill="1" applyBorder="1" applyAlignment="1">
      <alignment horizontal="center" vertical="center" wrapText="1"/>
    </xf>
    <xf numFmtId="0" fontId="9" fillId="0" borderId="0" xfId="0" applyFont="1" applyAlignment="1">
      <alignment horizontal="center"/>
    </xf>
    <xf numFmtId="49" fontId="9" fillId="0" borderId="0" xfId="0" applyNumberFormat="1" applyFont="1" applyAlignment="1">
      <alignment wrapText="1"/>
    </xf>
    <xf numFmtId="49" fontId="28" fillId="9" borderId="1" xfId="0" applyNumberFormat="1" applyFont="1" applyFill="1" applyBorder="1" applyAlignment="1">
      <alignment horizontal="center" vertical="center" wrapText="1"/>
    </xf>
    <xf numFmtId="49" fontId="28" fillId="11" borderId="1" xfId="0" applyNumberFormat="1" applyFont="1" applyFill="1" applyBorder="1" applyAlignment="1">
      <alignment horizontal="center" vertical="center" wrapText="1"/>
    </xf>
    <xf numFmtId="49" fontId="26" fillId="10" borderId="1"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49" fontId="28" fillId="12" borderId="1" xfId="0" applyNumberFormat="1" applyFont="1" applyFill="1" applyBorder="1" applyAlignment="1">
      <alignment horizontal="center" vertical="center" wrapText="1"/>
    </xf>
    <xf numFmtId="49" fontId="9" fillId="0" borderId="0" xfId="0" applyNumberFormat="1" applyFont="1" applyAlignment="1">
      <alignment vertical="top" wrapText="1"/>
    </xf>
    <xf numFmtId="0" fontId="9" fillId="2" borderId="0" xfId="0" applyFont="1" applyFill="1"/>
    <xf numFmtId="0" fontId="1" fillId="0" borderId="0" xfId="0" applyFont="1" applyAlignment="1">
      <alignment horizontal="left" vertical="center" wrapText="1"/>
    </xf>
    <xf numFmtId="0" fontId="38" fillId="0" borderId="0" xfId="0" applyFont="1" applyAlignment="1">
      <alignment horizontal="left" vertical="center" wrapText="1"/>
    </xf>
    <xf numFmtId="0" fontId="39" fillId="3" borderId="0" xfId="0" applyFont="1" applyFill="1" applyAlignment="1">
      <alignment horizontal="left" vertical="center" wrapText="1"/>
    </xf>
    <xf numFmtId="0" fontId="39" fillId="0" borderId="0" xfId="0" applyFont="1" applyAlignment="1">
      <alignment wrapText="1"/>
    </xf>
    <xf numFmtId="0" fontId="1" fillId="0" borderId="0" xfId="0" applyFont="1" applyAlignment="1">
      <alignment wrapText="1"/>
    </xf>
    <xf numFmtId="0" fontId="9" fillId="0" borderId="0" xfId="0" applyFont="1" applyAlignment="1">
      <alignment vertical="top" wrapText="1"/>
    </xf>
    <xf numFmtId="49" fontId="9" fillId="0" borderId="0" xfId="0" applyNumberFormat="1" applyFont="1"/>
    <xf numFmtId="49" fontId="9" fillId="0" borderId="1" xfId="0" applyNumberFormat="1" applyFont="1" applyBorder="1" applyAlignment="1">
      <alignment wrapText="1"/>
    </xf>
    <xf numFmtId="49" fontId="1" fillId="0" borderId="1" xfId="0" applyNumberFormat="1" applyFont="1" applyBorder="1" applyAlignment="1">
      <alignment wrapText="1"/>
    </xf>
    <xf numFmtId="49" fontId="9" fillId="0" borderId="1" xfId="0" applyNumberFormat="1" applyFont="1" applyBorder="1"/>
    <xf numFmtId="49" fontId="9" fillId="0" borderId="1" xfId="0" applyNumberFormat="1" applyFont="1" applyBorder="1" applyAlignment="1">
      <alignment vertical="top" wrapText="1"/>
    </xf>
    <xf numFmtId="0" fontId="9" fillId="0" borderId="1" xfId="0" applyFont="1" applyBorder="1"/>
    <xf numFmtId="49" fontId="9" fillId="0" borderId="1" xfId="0" applyNumberFormat="1" applyFont="1" applyBorder="1" applyAlignment="1">
      <alignment vertical="top"/>
    </xf>
    <xf numFmtId="0" fontId="9" fillId="0" borderId="0" xfId="0" applyFont="1" applyAlignment="1">
      <alignment wrapText="1"/>
    </xf>
    <xf numFmtId="0" fontId="5" fillId="2" borderId="0" xfId="0" applyFont="1" applyFill="1" applyAlignment="1">
      <alignment wrapText="1"/>
    </xf>
    <xf numFmtId="0" fontId="5" fillId="2" borderId="0" xfId="0" applyFont="1" applyFill="1"/>
    <xf numFmtId="0" fontId="6" fillId="2" borderId="0" xfId="0" applyFont="1" applyFill="1" applyAlignment="1">
      <alignment horizontal="center"/>
    </xf>
    <xf numFmtId="0" fontId="7" fillId="2" borderId="0" xfId="2" applyFill="1" applyAlignment="1" applyProtection="1">
      <alignment horizontal="center"/>
    </xf>
    <xf numFmtId="0" fontId="9" fillId="0" borderId="9" xfId="0" applyFont="1" applyBorder="1" applyAlignment="1">
      <alignment horizontal="center"/>
    </xf>
    <xf numFmtId="0" fontId="9" fillId="0" borderId="9" xfId="0" applyFont="1" applyBorder="1"/>
    <xf numFmtId="0" fontId="9" fillId="0" borderId="9" xfId="0" applyFont="1" applyBorder="1" applyAlignment="1">
      <alignment horizontal="center" wrapText="1"/>
    </xf>
    <xf numFmtId="49" fontId="9" fillId="0" borderId="9" xfId="0" applyNumberFormat="1" applyFont="1" applyBorder="1" applyAlignment="1">
      <alignment wrapText="1"/>
    </xf>
    <xf numFmtId="0" fontId="9" fillId="0" borderId="1" xfId="0" applyFont="1" applyBorder="1" applyAlignment="1">
      <alignment horizontal="left"/>
    </xf>
    <xf numFmtId="0" fontId="9" fillId="0" borderId="8" xfId="0" applyFont="1" applyBorder="1" applyAlignment="1">
      <alignment horizontal="center"/>
    </xf>
    <xf numFmtId="0" fontId="9" fillId="0" borderId="8" xfId="0" applyFont="1" applyBorder="1"/>
    <xf numFmtId="49" fontId="9" fillId="0" borderId="8" xfId="0" applyNumberFormat="1" applyFont="1" applyBorder="1"/>
    <xf numFmtId="49" fontId="9" fillId="0" borderId="9" xfId="0" applyNumberFormat="1" applyFont="1" applyBorder="1"/>
    <xf numFmtId="0" fontId="1" fillId="0" borderId="1" xfId="0" applyFont="1" applyBorder="1" applyAlignment="1">
      <alignment horizontal="center"/>
    </xf>
    <xf numFmtId="0" fontId="1" fillId="0" borderId="0" xfId="0" applyFont="1"/>
    <xf numFmtId="0" fontId="0" fillId="0" borderId="1" xfId="0" applyBorder="1" applyAlignment="1">
      <alignment horizontal="center"/>
    </xf>
    <xf numFmtId="0" fontId="0" fillId="0" borderId="0" xfId="0" applyAlignment="1">
      <alignment horizontal="center"/>
    </xf>
    <xf numFmtId="0" fontId="0" fillId="0" borderId="1" xfId="0" applyBorder="1"/>
    <xf numFmtId="0" fontId="0" fillId="3" borderId="0" xfId="0" applyFill="1"/>
    <xf numFmtId="0" fontId="0" fillId="5" borderId="0" xfId="0" applyFill="1"/>
    <xf numFmtId="0" fontId="34" fillId="0" borderId="0" xfId="0" applyFont="1" applyAlignment="1">
      <alignment horizontal="left" vertical="center"/>
    </xf>
    <xf numFmtId="0" fontId="9"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wrapText="1"/>
    </xf>
    <xf numFmtId="0" fontId="27" fillId="0" borderId="0" xfId="0" applyFont="1" applyAlignment="1">
      <alignment vertical="center" wrapText="1"/>
    </xf>
    <xf numFmtId="0" fontId="9" fillId="0" borderId="1" xfId="0" applyFont="1" applyBorder="1" applyAlignment="1">
      <alignment horizontal="left" wrapText="1"/>
    </xf>
    <xf numFmtId="0" fontId="34" fillId="0" borderId="0" xfId="0" applyFont="1" applyAlignment="1">
      <alignment horizontal="left"/>
    </xf>
    <xf numFmtId="0" fontId="27" fillId="0" borderId="1" xfId="0" applyFont="1" applyBorder="1" applyAlignment="1">
      <alignment wrapText="1"/>
    </xf>
    <xf numFmtId="0" fontId="27" fillId="0" borderId="0" xfId="0" applyFont="1"/>
    <xf numFmtId="0" fontId="9" fillId="0" borderId="1" xfId="0" applyFont="1" applyBorder="1" applyAlignment="1">
      <alignment horizontal="center" wrapText="1"/>
    </xf>
    <xf numFmtId="0" fontId="1" fillId="0" borderId="1" xfId="0" applyFont="1" applyBorder="1"/>
    <xf numFmtId="0" fontId="1" fillId="0" borderId="1" xfId="0" applyFont="1" applyBorder="1" applyAlignment="1">
      <alignment wrapText="1"/>
    </xf>
    <xf numFmtId="0" fontId="34" fillId="0" borderId="0" xfId="0" applyFont="1"/>
    <xf numFmtId="0" fontId="9" fillId="0" borderId="9" xfId="0" applyFont="1" applyBorder="1" applyAlignment="1">
      <alignment wrapText="1"/>
    </xf>
    <xf numFmtId="0" fontId="9" fillId="0" borderId="8" xfId="0" applyFont="1" applyBorder="1" applyAlignment="1">
      <alignment wrapText="1"/>
    </xf>
    <xf numFmtId="49" fontId="9" fillId="0" borderId="9" xfId="0" applyNumberFormat="1" applyFont="1" applyBorder="1" applyAlignment="1">
      <alignment horizontal="center"/>
    </xf>
    <xf numFmtId="0" fontId="9" fillId="0" borderId="8" xfId="0" applyFont="1" applyBorder="1" applyAlignment="1">
      <alignment horizontal="left" wrapText="1"/>
    </xf>
    <xf numFmtId="0" fontId="41" fillId="0" borderId="8" xfId="0" applyFont="1" applyBorder="1" applyAlignment="1">
      <alignment wrapText="1"/>
    </xf>
    <xf numFmtId="0" fontId="9" fillId="0" borderId="1" xfId="0" applyFont="1" applyBorder="1" applyAlignment="1">
      <alignment horizontal="right"/>
    </xf>
    <xf numFmtId="49" fontId="9" fillId="0" borderId="9" xfId="0" applyNumberFormat="1" applyFont="1" applyBorder="1" applyAlignment="1">
      <alignment vertical="top"/>
    </xf>
    <xf numFmtId="49" fontId="9" fillId="0" borderId="9" xfId="0" applyNumberFormat="1" applyFont="1" applyBorder="1" applyAlignment="1">
      <alignment vertical="top" wrapText="1"/>
    </xf>
    <xf numFmtId="49" fontId="9" fillId="0" borderId="8" xfId="0" applyNumberFormat="1" applyFont="1" applyBorder="1" applyAlignment="1">
      <alignment vertical="top" wrapText="1"/>
    </xf>
    <xf numFmtId="49" fontId="9" fillId="0" borderId="8" xfId="0" applyNumberFormat="1" applyFont="1" applyBorder="1" applyAlignment="1">
      <alignment vertical="top"/>
    </xf>
    <xf numFmtId="49" fontId="1" fillId="0" borderId="1" xfId="0" applyNumberFormat="1" applyFont="1" applyBorder="1" applyAlignment="1">
      <alignment vertical="top" wrapText="1"/>
    </xf>
    <xf numFmtId="0" fontId="34" fillId="0" borderId="0" xfId="0" applyFont="1" applyAlignment="1">
      <alignment wrapText="1"/>
    </xf>
    <xf numFmtId="0" fontId="44" fillId="0" borderId="0" xfId="0" applyFont="1"/>
    <xf numFmtId="0" fontId="35" fillId="0" borderId="0" xfId="0" applyFont="1" applyAlignment="1">
      <alignment horizontal="center"/>
    </xf>
    <xf numFmtId="49" fontId="45" fillId="0" borderId="0" xfId="0" applyNumberFormat="1" applyFont="1" applyAlignment="1">
      <alignment wrapText="1"/>
    </xf>
    <xf numFmtId="0" fontId="45" fillId="0" borderId="0" xfId="0" applyFont="1"/>
    <xf numFmtId="49" fontId="36" fillId="15" borderId="7" xfId="0" applyNumberFormat="1" applyFont="1" applyFill="1" applyBorder="1" applyAlignment="1">
      <alignment horizontal="center" vertical="center"/>
    </xf>
    <xf numFmtId="49" fontId="45" fillId="15" borderId="7" xfId="0" applyNumberFormat="1" applyFont="1" applyFill="1" applyBorder="1" applyAlignment="1">
      <alignment horizontal="center"/>
    </xf>
    <xf numFmtId="0" fontId="45" fillId="10" borderId="1" xfId="0" applyFont="1" applyFill="1" applyBorder="1" applyAlignment="1">
      <alignment horizontal="center" wrapText="1"/>
    </xf>
    <xf numFmtId="49" fontId="1" fillId="16" borderId="1" xfId="0" applyNumberFormat="1" applyFont="1" applyFill="1" applyBorder="1" applyAlignment="1">
      <alignment wrapText="1"/>
    </xf>
    <xf numFmtId="0" fontId="45" fillId="2" borderId="1" xfId="0" applyFont="1" applyFill="1" applyBorder="1" applyAlignment="1">
      <alignment horizontal="left" vertical="center"/>
    </xf>
    <xf numFmtId="49" fontId="1" fillId="16" borderId="1" xfId="0" applyNumberFormat="1" applyFont="1" applyFill="1" applyBorder="1"/>
    <xf numFmtId="0" fontId="45" fillId="11" borderId="1" xfId="0" applyFont="1" applyFill="1" applyBorder="1" applyAlignment="1">
      <alignment horizontal="center" vertical="center" wrapText="1"/>
    </xf>
    <xf numFmtId="0" fontId="45" fillId="0" borderId="19" xfId="0" applyFont="1" applyBorder="1" applyAlignment="1">
      <alignment horizontal="center" vertical="center"/>
    </xf>
    <xf numFmtId="0" fontId="45" fillId="2" borderId="1" xfId="0" applyFont="1" applyFill="1" applyBorder="1" applyAlignment="1">
      <alignment horizontal="center" vertical="center"/>
    </xf>
    <xf numFmtId="49" fontId="9" fillId="16" borderId="1" xfId="0" applyNumberFormat="1" applyFont="1" applyFill="1" applyBorder="1" applyAlignment="1">
      <alignment wrapText="1"/>
    </xf>
    <xf numFmtId="0" fontId="45" fillId="0" borderId="19" xfId="0" applyFont="1" applyBorder="1" applyAlignment="1">
      <alignment vertical="center"/>
    </xf>
    <xf numFmtId="0" fontId="45" fillId="2" borderId="9" xfId="0" applyFont="1" applyFill="1" applyBorder="1" applyAlignment="1">
      <alignment horizontal="center" vertical="center"/>
    </xf>
    <xf numFmtId="0" fontId="45" fillId="14" borderId="1" xfId="0" applyFont="1" applyFill="1" applyBorder="1" applyAlignment="1">
      <alignment horizontal="center" vertical="center"/>
    </xf>
    <xf numFmtId="0" fontId="45" fillId="2" borderId="1" xfId="0" applyFont="1" applyFill="1" applyBorder="1" applyAlignment="1">
      <alignment horizontal="center" wrapText="1"/>
    </xf>
    <xf numFmtId="0" fontId="45" fillId="17" borderId="1" xfId="0" applyFont="1" applyFill="1" applyBorder="1" applyAlignment="1">
      <alignment horizontal="center" vertical="center"/>
    </xf>
    <xf numFmtId="0" fontId="45" fillId="16" borderId="20" xfId="0" applyFont="1" applyFill="1" applyBorder="1" applyAlignment="1">
      <alignment horizontal="center" vertical="center"/>
    </xf>
    <xf numFmtId="0" fontId="45" fillId="16" borderId="1" xfId="0" applyFont="1" applyFill="1" applyBorder="1" applyAlignment="1">
      <alignment horizontal="center" vertical="center"/>
    </xf>
    <xf numFmtId="0" fontId="45" fillId="2" borderId="20" xfId="0" applyFont="1" applyFill="1" applyBorder="1" applyAlignment="1">
      <alignment horizontal="center" vertical="center"/>
    </xf>
    <xf numFmtId="0" fontId="45" fillId="18" borderId="20" xfId="0" applyFont="1" applyFill="1" applyBorder="1" applyAlignment="1">
      <alignment horizontal="center" vertical="center"/>
    </xf>
    <xf numFmtId="0" fontId="45" fillId="18" borderId="1" xfId="0" applyFont="1" applyFill="1" applyBorder="1" applyAlignment="1">
      <alignment horizontal="center" vertical="center"/>
    </xf>
    <xf numFmtId="0" fontId="45" fillId="2" borderId="20"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0" borderId="0" xfId="0" applyFont="1" applyAlignment="1">
      <alignment horizontal="left"/>
    </xf>
    <xf numFmtId="0" fontId="47" fillId="19" borderId="21" xfId="4" applyFont="1" applyFill="1" applyBorder="1" applyAlignment="1">
      <alignment horizontal="center" vertical="center" wrapText="1"/>
    </xf>
    <xf numFmtId="49" fontId="47" fillId="19" borderId="21" xfId="4" applyNumberFormat="1" applyFont="1" applyFill="1" applyBorder="1" applyAlignment="1">
      <alignment horizontal="center" vertical="center" wrapText="1"/>
    </xf>
    <xf numFmtId="0" fontId="0" fillId="0" borderId="0" xfId="0" applyAlignment="1">
      <alignment horizontal="center" wrapText="1"/>
    </xf>
    <xf numFmtId="0" fontId="46" fillId="0" borderId="21" xfId="4" applyBorder="1" applyAlignment="1">
      <alignment horizontal="center" wrapText="1"/>
    </xf>
    <xf numFmtId="0" fontId="45" fillId="0" borderId="19" xfId="0" applyFont="1" applyBorder="1"/>
    <xf numFmtId="0" fontId="45" fillId="18" borderId="0" xfId="0" applyFont="1" applyFill="1"/>
    <xf numFmtId="0" fontId="0" fillId="18" borderId="0" xfId="0" applyFill="1" applyAlignment="1">
      <alignment horizontal="center"/>
    </xf>
    <xf numFmtId="0" fontId="0" fillId="18" borderId="0" xfId="0" applyFill="1"/>
    <xf numFmtId="0" fontId="0" fillId="5" borderId="0" xfId="0" applyFill="1" applyAlignment="1">
      <alignment horizontal="center"/>
    </xf>
    <xf numFmtId="0" fontId="0" fillId="20" borderId="0" xfId="0" applyFill="1"/>
    <xf numFmtId="0" fontId="45" fillId="20" borderId="1" xfId="0" applyFont="1" applyFill="1" applyBorder="1" applyAlignment="1">
      <alignment horizontal="center" vertical="center"/>
    </xf>
    <xf numFmtId="49" fontId="45" fillId="0" borderId="0" xfId="0" applyNumberFormat="1" applyFont="1"/>
    <xf numFmtId="0" fontId="45" fillId="17" borderId="1" xfId="0" applyFont="1" applyFill="1" applyBorder="1" applyAlignment="1">
      <alignment horizontal="center" vertical="center" wrapText="1"/>
    </xf>
    <xf numFmtId="0" fontId="45" fillId="0" borderId="20" xfId="0" applyFont="1" applyBorder="1" applyAlignment="1">
      <alignment horizontal="center" vertical="center" wrapText="1"/>
    </xf>
    <xf numFmtId="0" fontId="2" fillId="7" borderId="0" xfId="0" applyFont="1" applyFill="1"/>
    <xf numFmtId="0" fontId="0" fillId="22" borderId="1" xfId="0" applyFill="1" applyBorder="1" applyAlignment="1">
      <alignment horizontal="center"/>
    </xf>
    <xf numFmtId="0" fontId="0" fillId="0" borderId="19" xfId="0" applyBorder="1" applyAlignment="1">
      <alignment horizontal="center"/>
    </xf>
    <xf numFmtId="0" fontId="0" fillId="0" borderId="3" xfId="0" applyBorder="1" applyAlignment="1">
      <alignment horizontal="center"/>
    </xf>
    <xf numFmtId="165" fontId="43" fillId="13" borderId="0" xfId="3" applyNumberFormat="1"/>
    <xf numFmtId="0" fontId="43" fillId="13" borderId="0" xfId="3"/>
    <xf numFmtId="0" fontId="0" fillId="0" borderId="2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42" fillId="0" borderId="0" xfId="0" applyFont="1"/>
    <xf numFmtId="0" fontId="42" fillId="0" borderId="0" xfId="0" applyFont="1" applyAlignment="1">
      <alignment wrapText="1"/>
    </xf>
    <xf numFmtId="0" fontId="9" fillId="0" borderId="9" xfId="0" applyFont="1" applyBorder="1" applyAlignment="1">
      <alignment horizontal="center" vertical="top" wrapText="1"/>
    </xf>
    <xf numFmtId="0" fontId="9" fillId="0" borderId="9" xfId="0" applyFont="1" applyBorder="1" applyAlignment="1">
      <alignment horizontal="center" vertical="top"/>
    </xf>
    <xf numFmtId="0" fontId="9" fillId="0" borderId="8" xfId="0" applyFont="1" applyBorder="1" applyAlignment="1">
      <alignment horizontal="center" vertical="top"/>
    </xf>
    <xf numFmtId="0" fontId="9" fillId="0" borderId="1" xfId="0" applyFont="1" applyBorder="1" applyAlignment="1">
      <alignment horizontal="center" vertical="top"/>
    </xf>
    <xf numFmtId="49" fontId="9" fillId="2" borderId="7" xfId="0" applyNumberFormat="1" applyFont="1" applyFill="1" applyBorder="1" applyAlignment="1">
      <alignment horizontal="center" wrapText="1"/>
    </xf>
    <xf numFmtId="49" fontId="9" fillId="0" borderId="1" xfId="0" applyNumberFormat="1" applyFont="1" applyBorder="1" applyAlignment="1">
      <alignment horizontal="center" wrapText="1"/>
    </xf>
    <xf numFmtId="49" fontId="9" fillId="0" borderId="1" xfId="0" applyNumberFormat="1" applyFont="1" applyBorder="1" applyAlignment="1">
      <alignment horizontal="center"/>
    </xf>
    <xf numFmtId="49" fontId="9" fillId="0" borderId="1" xfId="0" applyNumberFormat="1" applyFont="1" applyBorder="1" applyAlignment="1">
      <alignment horizontal="center" vertical="top"/>
    </xf>
    <xf numFmtId="49" fontId="9" fillId="0" borderId="1" xfId="0" applyNumberFormat="1" applyFont="1" applyBorder="1" applyAlignment="1">
      <alignment horizontal="center" vertical="top" wrapText="1"/>
    </xf>
    <xf numFmtId="0" fontId="34" fillId="0" borderId="0" xfId="0" applyFont="1" applyAlignment="1">
      <alignment vertical="center"/>
    </xf>
    <xf numFmtId="49" fontId="31" fillId="0" borderId="0" xfId="0" applyNumberFormat="1" applyFont="1" applyAlignment="1">
      <alignment horizontal="center" wrapText="1"/>
    </xf>
    <xf numFmtId="49" fontId="32" fillId="0" borderId="0" xfId="0" applyNumberFormat="1" applyFont="1" applyAlignment="1">
      <alignment horizontal="center" wrapText="1"/>
    </xf>
    <xf numFmtId="0" fontId="9" fillId="2" borderId="3" xfId="0" applyFont="1" applyFill="1" applyBorder="1" applyAlignment="1">
      <alignment horizontal="center" vertical="center" wrapText="1"/>
    </xf>
    <xf numFmtId="0" fontId="9" fillId="2" borderId="7" xfId="0" applyFont="1" applyFill="1" applyBorder="1"/>
    <xf numFmtId="0" fontId="9" fillId="2" borderId="4" xfId="0" applyFont="1" applyFill="1" applyBorder="1" applyAlignment="1">
      <alignment horizontal="center" vertical="center" wrapText="1"/>
    </xf>
    <xf numFmtId="0" fontId="9" fillId="2" borderId="19" xfId="0" applyFont="1" applyFill="1" applyBorder="1" applyAlignment="1">
      <alignment horizontal="right" vertical="center" wrapText="1"/>
    </xf>
    <xf numFmtId="0" fontId="9" fillId="2" borderId="22" xfId="0" applyFont="1" applyFill="1" applyBorder="1"/>
    <xf numFmtId="49" fontId="27" fillId="23" borderId="1" xfId="0" applyNumberFormat="1" applyFont="1" applyFill="1" applyBorder="1" applyAlignment="1">
      <alignment horizontal="center" vertical="center" wrapText="1"/>
    </xf>
    <xf numFmtId="0" fontId="25" fillId="23" borderId="1" xfId="0" applyFont="1" applyFill="1" applyBorder="1" applyAlignment="1">
      <alignment horizontal="center" vertical="center" wrapText="1"/>
    </xf>
    <xf numFmtId="49" fontId="25" fillId="23" borderId="1" xfId="0" applyNumberFormat="1" applyFont="1" applyFill="1" applyBorder="1" applyAlignment="1">
      <alignment horizontal="center" vertical="center" wrapText="1"/>
    </xf>
    <xf numFmtId="0" fontId="9" fillId="24" borderId="1" xfId="0" applyFont="1" applyFill="1" applyBorder="1" applyAlignment="1">
      <alignment horizontal="center"/>
    </xf>
    <xf numFmtId="0" fontId="9" fillId="24" borderId="1" xfId="0" applyFont="1" applyFill="1" applyBorder="1"/>
    <xf numFmtId="49" fontId="9" fillId="24" borderId="1" xfId="0" applyNumberFormat="1" applyFont="1" applyFill="1" applyBorder="1" applyAlignment="1">
      <alignment horizontal="center"/>
    </xf>
    <xf numFmtId="49" fontId="9" fillId="24" borderId="1" xfId="0" applyNumberFormat="1" applyFont="1" applyFill="1" applyBorder="1"/>
    <xf numFmtId="0" fontId="9" fillId="24" borderId="1" xfId="0" applyFont="1" applyFill="1" applyBorder="1" applyAlignment="1">
      <alignment horizontal="left"/>
    </xf>
    <xf numFmtId="0" fontId="27" fillId="24" borderId="19" xfId="0" applyFont="1" applyFill="1" applyBorder="1" applyAlignment="1">
      <alignment horizontal="right"/>
    </xf>
    <xf numFmtId="49" fontId="9" fillId="24" borderId="0" xfId="0" applyNumberFormat="1" applyFont="1" applyFill="1" applyAlignment="1">
      <alignment horizontal="left" wrapText="1"/>
    </xf>
    <xf numFmtId="0" fontId="9" fillId="24" borderId="16" xfId="0" applyFont="1" applyFill="1" applyBorder="1" applyAlignment="1">
      <alignment horizontal="left" wrapText="1"/>
    </xf>
    <xf numFmtId="49" fontId="9" fillId="24" borderId="7" xfId="0" applyNumberFormat="1" applyFont="1" applyFill="1" applyBorder="1" applyAlignment="1" applyProtection="1">
      <alignment horizontal="center" wrapText="1"/>
      <protection locked="0"/>
    </xf>
    <xf numFmtId="0" fontId="9" fillId="24" borderId="3" xfId="0" applyFont="1" applyFill="1" applyBorder="1" applyAlignment="1">
      <alignment horizontal="left" wrapText="1"/>
    </xf>
    <xf numFmtId="49" fontId="9" fillId="24" borderId="9" xfId="0" applyNumberFormat="1" applyFont="1" applyFill="1" applyBorder="1" applyAlignment="1" applyProtection="1">
      <alignment horizontal="center" wrapText="1"/>
      <protection locked="0"/>
    </xf>
    <xf numFmtId="49" fontId="9" fillId="24" borderId="0" xfId="0" applyNumberFormat="1" applyFont="1" applyFill="1" applyAlignment="1">
      <alignment horizontal="center" vertical="center"/>
    </xf>
    <xf numFmtId="0" fontId="27" fillId="24" borderId="3" xfId="0" applyFont="1" applyFill="1" applyBorder="1" applyAlignment="1">
      <alignment horizontal="left" wrapText="1"/>
    </xf>
    <xf numFmtId="49" fontId="9" fillId="24" borderId="8" xfId="0" applyNumberFormat="1" applyFont="1" applyFill="1" applyBorder="1" applyAlignment="1">
      <alignment horizontal="center" wrapText="1"/>
    </xf>
    <xf numFmtId="0" fontId="9" fillId="24" borderId="1" xfId="0" applyFont="1" applyFill="1" applyBorder="1" applyAlignment="1">
      <alignment wrapText="1"/>
    </xf>
    <xf numFmtId="0" fontId="27" fillId="23" borderId="1" xfId="0" applyFont="1" applyFill="1" applyBorder="1" applyAlignment="1">
      <alignment horizontal="center" vertical="center" wrapText="1"/>
    </xf>
    <xf numFmtId="0" fontId="9" fillId="24" borderId="1" xfId="0" applyFont="1" applyFill="1" applyBorder="1" applyAlignment="1">
      <alignment horizontal="center" vertical="top"/>
    </xf>
    <xf numFmtId="49" fontId="9" fillId="24" borderId="1" xfId="0" applyNumberFormat="1" applyFont="1" applyFill="1" applyBorder="1" applyAlignment="1">
      <alignment vertical="top"/>
    </xf>
    <xf numFmtId="49" fontId="9" fillId="24" borderId="1" xfId="0" applyNumberFormat="1" applyFont="1" applyFill="1" applyBorder="1" applyAlignment="1">
      <alignment vertical="top" wrapText="1"/>
    </xf>
    <xf numFmtId="49" fontId="9" fillId="24" borderId="1" xfId="0" applyNumberFormat="1" applyFont="1" applyFill="1" applyBorder="1" applyAlignment="1">
      <alignment horizontal="center" vertical="top" wrapText="1"/>
    </xf>
    <xf numFmtId="49" fontId="1" fillId="0" borderId="0" xfId="0" applyNumberFormat="1" applyFont="1" applyAlignment="1">
      <alignment wrapText="1"/>
    </xf>
    <xf numFmtId="49" fontId="8" fillId="0" borderId="0" xfId="0" applyNumberFormat="1" applyFont="1" applyAlignment="1">
      <alignment wrapText="1"/>
    </xf>
    <xf numFmtId="49" fontId="9" fillId="24" borderId="1" xfId="0" applyNumberFormat="1" applyFont="1" applyFill="1" applyBorder="1" applyAlignment="1">
      <alignment wrapText="1"/>
    </xf>
    <xf numFmtId="0" fontId="9" fillId="24" borderId="1" xfId="0" applyFont="1" applyFill="1" applyBorder="1" applyAlignment="1">
      <alignment horizontal="center" wrapText="1"/>
    </xf>
    <xf numFmtId="0" fontId="9" fillId="0" borderId="1" xfId="0" applyFont="1" applyBorder="1" applyAlignment="1">
      <alignment horizontal="center" vertical="top" wrapText="1"/>
    </xf>
    <xf numFmtId="0" fontId="9" fillId="0" borderId="20" xfId="0" applyFont="1" applyBorder="1"/>
    <xf numFmtId="0" fontId="52" fillId="0" borderId="1" xfId="0" applyFont="1" applyBorder="1" applyAlignment="1">
      <alignment horizontal="left" wrapText="1"/>
    </xf>
    <xf numFmtId="49" fontId="9" fillId="24" borderId="1" xfId="0" applyNumberFormat="1"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9" fillId="0" borderId="2" xfId="0" applyFont="1" applyBorder="1" applyAlignment="1">
      <alignment horizontal="center" vertical="top"/>
    </xf>
    <xf numFmtId="0" fontId="11" fillId="0" borderId="0" xfId="0" applyFont="1" applyAlignment="1">
      <alignment horizontal="left"/>
    </xf>
    <xf numFmtId="0" fontId="11" fillId="0" borderId="0" xfId="0" applyFont="1" applyAlignment="1">
      <alignment wrapText="1"/>
    </xf>
    <xf numFmtId="0" fontId="53" fillId="0" borderId="0" xfId="0" applyFont="1"/>
    <xf numFmtId="0" fontId="1" fillId="0" borderId="1" xfId="0" applyFont="1" applyBorder="1" applyAlignment="1">
      <alignment horizontal="left"/>
    </xf>
    <xf numFmtId="0" fontId="1" fillId="0" borderId="1" xfId="0" applyFont="1" applyBorder="1" applyAlignment="1">
      <alignment horizontal="center" wrapText="1"/>
    </xf>
    <xf numFmtId="0" fontId="1" fillId="0" borderId="1" xfId="0" applyFont="1" applyBorder="1" applyAlignment="1">
      <alignment horizontal="left" wrapText="1"/>
    </xf>
    <xf numFmtId="0" fontId="51" fillId="0" borderId="1" xfId="0" applyFont="1" applyBorder="1" applyAlignment="1">
      <alignment horizontal="left" wrapText="1"/>
    </xf>
    <xf numFmtId="0" fontId="54" fillId="0" borderId="0" xfId="0" applyFont="1" applyAlignment="1">
      <alignment horizontal="center"/>
    </xf>
    <xf numFmtId="0" fontId="55" fillId="0" borderId="0" xfId="0" applyFont="1" applyAlignment="1">
      <alignment horizontal="center"/>
    </xf>
    <xf numFmtId="0" fontId="56" fillId="0" borderId="0" xfId="0" applyFont="1" applyAlignment="1">
      <alignment horizontal="center"/>
    </xf>
    <xf numFmtId="0" fontId="52" fillId="24" borderId="1" xfId="0" applyFont="1" applyFill="1" applyBorder="1" applyAlignment="1">
      <alignment horizontal="center"/>
    </xf>
    <xf numFmtId="0" fontId="52" fillId="0" borderId="9" xfId="0" applyFont="1" applyBorder="1" applyAlignment="1">
      <alignment horizontal="center"/>
    </xf>
    <xf numFmtId="0" fontId="52" fillId="0" borderId="8" xfId="0" applyFont="1" applyBorder="1" applyAlignment="1">
      <alignment horizontal="center"/>
    </xf>
    <xf numFmtId="0" fontId="52" fillId="0" borderId="1" xfId="0" applyFont="1" applyBorder="1" applyAlignment="1">
      <alignment horizontal="center"/>
    </xf>
    <xf numFmtId="0" fontId="57" fillId="0" borderId="1" xfId="0" applyFont="1" applyBorder="1" applyAlignment="1">
      <alignment horizontal="center"/>
    </xf>
    <xf numFmtId="49" fontId="52" fillId="0" borderId="1" xfId="0" applyNumberFormat="1" applyFont="1" applyBorder="1" applyAlignment="1">
      <alignment horizontal="center" wrapText="1"/>
    </xf>
    <xf numFmtId="0" fontId="52" fillId="0" borderId="1" xfId="0" applyFont="1" applyBorder="1"/>
    <xf numFmtId="0" fontId="52" fillId="0" borderId="1" xfId="0" applyFont="1" applyBorder="1" applyAlignment="1">
      <alignment horizontal="center" wrapText="1"/>
    </xf>
    <xf numFmtId="0" fontId="52" fillId="24" borderId="1" xfId="0" applyFont="1" applyFill="1" applyBorder="1" applyAlignment="1">
      <alignment horizontal="center" wrapText="1"/>
    </xf>
    <xf numFmtId="0" fontId="52" fillId="0" borderId="9" xfId="0" applyFont="1" applyBorder="1" applyAlignment="1">
      <alignment horizontal="center" wrapText="1"/>
    </xf>
    <xf numFmtId="0" fontId="9" fillId="0" borderId="23" xfId="0" applyFont="1" applyBorder="1"/>
    <xf numFmtId="0" fontId="52" fillId="0" borderId="1" xfId="0" applyFont="1" applyBorder="1" applyAlignment="1">
      <alignment vertical="top" wrapText="1"/>
    </xf>
    <xf numFmtId="0" fontId="52" fillId="0" borderId="1" xfId="0" applyFont="1" applyBorder="1" applyAlignment="1">
      <alignment wrapText="1"/>
    </xf>
    <xf numFmtId="1" fontId="1" fillId="0" borderId="1" xfId="0" applyNumberFormat="1" applyFont="1" applyBorder="1" applyAlignment="1">
      <alignment horizontal="center"/>
    </xf>
    <xf numFmtId="0" fontId="1" fillId="25" borderId="1" xfId="0" applyFont="1" applyFill="1" applyBorder="1" applyAlignment="1">
      <alignment horizontal="left" wrapText="1"/>
    </xf>
    <xf numFmtId="0" fontId="51" fillId="25" borderId="1" xfId="0" applyFont="1" applyFill="1" applyBorder="1" applyAlignment="1">
      <alignment horizontal="left" wrapText="1"/>
    </xf>
    <xf numFmtId="0" fontId="1" fillId="25" borderId="1" xfId="0" applyFont="1" applyFill="1" applyBorder="1"/>
    <xf numFmtId="49" fontId="9" fillId="0" borderId="23" xfId="0" applyNumberFormat="1" applyFont="1" applyBorder="1" applyAlignment="1">
      <alignment wrapText="1"/>
    </xf>
    <xf numFmtId="49" fontId="32" fillId="0" borderId="0" xfId="0" applyNumberFormat="1" applyFont="1" applyAlignment="1">
      <alignment vertical="top" wrapText="1"/>
    </xf>
    <xf numFmtId="0" fontId="54" fillId="24" borderId="1" xfId="0" applyFont="1" applyFill="1" applyBorder="1" applyAlignment="1">
      <alignment wrapText="1"/>
    </xf>
    <xf numFmtId="0" fontId="9" fillId="0" borderId="23" xfId="0" applyFont="1" applyBorder="1" applyAlignment="1">
      <alignment horizontal="center"/>
    </xf>
    <xf numFmtId="49" fontId="58" fillId="0" borderId="23" xfId="0" applyNumberFormat="1" applyFont="1" applyBorder="1" applyAlignment="1">
      <alignment wrapText="1"/>
    </xf>
    <xf numFmtId="0" fontId="52" fillId="0" borderId="23" xfId="0" applyFont="1" applyBorder="1" applyAlignment="1">
      <alignment horizontal="center"/>
    </xf>
    <xf numFmtId="0" fontId="57" fillId="0" borderId="1" xfId="0" applyFont="1" applyBorder="1" applyAlignment="1">
      <alignment horizontal="left" wrapText="1"/>
    </xf>
    <xf numFmtId="0" fontId="1" fillId="0" borderId="0" xfId="0" applyFont="1" applyAlignment="1">
      <alignment vertical="center"/>
    </xf>
    <xf numFmtId="0" fontId="1" fillId="0" borderId="1" xfId="0" applyFont="1" applyBorder="1" applyAlignment="1">
      <alignment vertical="top" wrapText="1"/>
    </xf>
    <xf numFmtId="0" fontId="6" fillId="0" borderId="0" xfId="0" applyFont="1"/>
    <xf numFmtId="0" fontId="40" fillId="18" borderId="0" xfId="0" applyFont="1" applyFill="1" applyAlignment="1">
      <alignment horizontal="center" vertical="center" wrapText="1"/>
    </xf>
    <xf numFmtId="0" fontId="61" fillId="15" borderId="0" xfId="0" applyFont="1" applyFill="1" applyAlignment="1">
      <alignment horizontal="center" vertical="center" wrapText="1"/>
    </xf>
    <xf numFmtId="49" fontId="11" fillId="18" borderId="4" xfId="0" applyNumberFormat="1" applyFont="1" applyFill="1" applyBorder="1" applyAlignment="1">
      <alignment horizontal="center" vertical="center" wrapText="1"/>
    </xf>
    <xf numFmtId="0" fontId="9" fillId="18" borderId="0" xfId="0" applyFont="1" applyFill="1" applyAlignment="1">
      <alignment horizontal="center" vertical="center"/>
    </xf>
    <xf numFmtId="49" fontId="9" fillId="18" borderId="24" xfId="0" applyNumberFormat="1" applyFont="1" applyFill="1" applyBorder="1" applyAlignment="1">
      <alignment horizontal="center" vertical="center" wrapText="1"/>
    </xf>
    <xf numFmtId="0" fontId="9" fillId="18" borderId="19" xfId="0" applyFont="1" applyFill="1" applyBorder="1" applyAlignment="1">
      <alignment horizontal="center" vertical="center"/>
    </xf>
    <xf numFmtId="0" fontId="1" fillId="18" borderId="18"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0" xfId="0" applyFont="1" applyFill="1" applyAlignment="1">
      <alignment horizontal="center" vertical="center" wrapText="1"/>
    </xf>
    <xf numFmtId="49" fontId="27" fillId="18" borderId="24" xfId="0" applyNumberFormat="1" applyFont="1" applyFill="1" applyBorder="1" applyAlignment="1">
      <alignment horizontal="center" vertical="center" wrapText="1"/>
    </xf>
    <xf numFmtId="49" fontId="62" fillId="18" borderId="7" xfId="0" applyNumberFormat="1" applyFont="1" applyFill="1" applyBorder="1" applyAlignment="1">
      <alignment horizontal="center" vertical="center" wrapText="1"/>
    </xf>
    <xf numFmtId="0" fontId="63" fillId="18" borderId="22" xfId="0" applyFont="1" applyFill="1" applyBorder="1" applyAlignment="1">
      <alignment horizontal="center" vertical="center"/>
    </xf>
    <xf numFmtId="0" fontId="27" fillId="0" borderId="0" xfId="0" applyFont="1" applyAlignment="1">
      <alignment horizontal="center"/>
    </xf>
    <xf numFmtId="0" fontId="64" fillId="0" borderId="1" xfId="0" applyFont="1" applyBorder="1"/>
    <xf numFmtId="49" fontId="8" fillId="0" borderId="1" xfId="0" applyNumberFormat="1" applyFont="1" applyBorder="1" applyAlignment="1">
      <alignment wrapText="1"/>
    </xf>
    <xf numFmtId="49" fontId="60" fillId="0" borderId="1" xfId="0" applyNumberFormat="1" applyFont="1" applyBorder="1" applyAlignment="1">
      <alignment vertical="top" wrapText="1"/>
    </xf>
    <xf numFmtId="49" fontId="27" fillId="23" borderId="19" xfId="0" quotePrefix="1" applyNumberFormat="1" applyFont="1" applyFill="1" applyBorder="1" applyAlignment="1">
      <alignment horizontal="left" vertical="center"/>
    </xf>
    <xf numFmtId="49" fontId="27" fillId="23" borderId="0" xfId="0" applyNumberFormat="1" applyFont="1" applyFill="1" applyAlignment="1">
      <alignment horizontal="left" vertical="center"/>
    </xf>
    <xf numFmtId="49" fontId="27" fillId="23" borderId="3" xfId="0" applyNumberFormat="1" applyFont="1" applyFill="1" applyBorder="1" applyAlignment="1">
      <alignment horizontal="left" vertical="center"/>
    </xf>
    <xf numFmtId="49" fontId="33" fillId="23" borderId="19" xfId="0" applyNumberFormat="1" applyFont="1" applyFill="1" applyBorder="1" applyAlignment="1">
      <alignment horizontal="left" vertical="center"/>
    </xf>
    <xf numFmtId="49" fontId="33" fillId="23" borderId="0" xfId="0" applyNumberFormat="1" applyFont="1" applyFill="1" applyAlignment="1">
      <alignment horizontal="left" vertical="center"/>
    </xf>
    <xf numFmtId="49" fontId="33" fillId="23" borderId="3" xfId="0" applyNumberFormat="1" applyFont="1" applyFill="1" applyBorder="1" applyAlignment="1">
      <alignment horizontal="left" vertical="center"/>
    </xf>
    <xf numFmtId="49" fontId="9" fillId="24" borderId="7" xfId="0" applyNumberFormat="1" applyFont="1" applyFill="1" applyBorder="1" applyAlignment="1" applyProtection="1">
      <alignment horizontal="left" wrapText="1" indent="2"/>
      <protection locked="0"/>
    </xf>
    <xf numFmtId="0" fontId="9" fillId="24" borderId="4" xfId="0" applyFont="1" applyFill="1" applyBorder="1" applyAlignment="1" applyProtection="1">
      <alignment horizontal="left" wrapText="1" indent="2"/>
      <protection locked="0"/>
    </xf>
    <xf numFmtId="49" fontId="9" fillId="24" borderId="9" xfId="0" applyNumberFormat="1" applyFont="1" applyFill="1" applyBorder="1" applyAlignment="1" applyProtection="1">
      <alignment horizontal="left" wrapText="1" indent="2"/>
      <protection locked="0"/>
    </xf>
    <xf numFmtId="0" fontId="9" fillId="24" borderId="2" xfId="0" applyFont="1" applyFill="1" applyBorder="1" applyAlignment="1" applyProtection="1">
      <alignment horizontal="left" wrapText="1" indent="2"/>
      <protection locked="0"/>
    </xf>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vertical="center" wrapText="1"/>
    </xf>
    <xf numFmtId="0" fontId="19" fillId="2" borderId="0" xfId="0" applyFont="1" applyFill="1" applyAlignment="1">
      <alignment horizontal="center" vertical="center" wrapText="1"/>
    </xf>
    <xf numFmtId="0" fontId="20" fillId="2" borderId="0" xfId="0" applyFont="1" applyFill="1"/>
    <xf numFmtId="0" fontId="19" fillId="2" borderId="0" xfId="0" applyFont="1" applyFill="1" applyAlignment="1">
      <alignment horizontal="center" vertical="center"/>
    </xf>
    <xf numFmtId="0" fontId="45" fillId="2" borderId="5" xfId="0" applyFont="1" applyFill="1" applyBorder="1" applyAlignment="1">
      <alignment horizontal="center" vertical="center"/>
    </xf>
    <xf numFmtId="0" fontId="45" fillId="2" borderId="17" xfId="0" applyFont="1" applyFill="1" applyBorder="1" applyAlignment="1">
      <alignment horizontal="center" vertical="center"/>
    </xf>
    <xf numFmtId="0" fontId="0" fillId="0" borderId="6" xfId="0" applyBorder="1" applyAlignment="1">
      <alignment horizontal="center" vertical="center"/>
    </xf>
    <xf numFmtId="0" fontId="45" fillId="20" borderId="9" xfId="0" applyFont="1" applyFill="1" applyBorder="1" applyAlignment="1">
      <alignment horizontal="center" vertical="center" wrapText="1"/>
    </xf>
    <xf numFmtId="0" fontId="45" fillId="20" borderId="2" xfId="0" applyFont="1" applyFill="1" applyBorder="1" applyAlignment="1">
      <alignment horizontal="center" vertical="center" wrapText="1"/>
    </xf>
    <xf numFmtId="0" fontId="45" fillId="21" borderId="1" xfId="0" applyFont="1" applyFill="1" applyBorder="1" applyAlignment="1">
      <alignment horizontal="center"/>
    </xf>
    <xf numFmtId="0" fontId="45" fillId="7" borderId="1" xfId="0" applyFont="1" applyFill="1" applyBorder="1" applyAlignment="1">
      <alignment horizontal="center"/>
    </xf>
    <xf numFmtId="0" fontId="45" fillId="2" borderId="6" xfId="0" applyFont="1" applyFill="1" applyBorder="1" applyAlignment="1">
      <alignment horizontal="center" vertical="center"/>
    </xf>
    <xf numFmtId="0" fontId="43" fillId="13" borderId="0" xfId="3" applyAlignment="1">
      <alignment horizontal="center"/>
    </xf>
    <xf numFmtId="0" fontId="0" fillId="0" borderId="7" xfId="0" applyBorder="1" applyAlignment="1">
      <alignment horizontal="center"/>
    </xf>
  </cellXfs>
  <cellStyles count="10">
    <cellStyle name="Comma 2" xfId="5" xr:uid="{00000000-0005-0000-0000-000000000000}"/>
    <cellStyle name="Hyperlink" xfId="2" builtinId="8"/>
    <cellStyle name="Hyperlink 2" xfId="6" xr:uid="{00000000-0005-0000-0000-000002000000}"/>
    <cellStyle name="Neutral" xfId="3" builtinId="28"/>
    <cellStyle name="Normal" xfId="0" builtinId="0"/>
    <cellStyle name="Normal 2" xfId="1" xr:uid="{00000000-0005-0000-0000-000005000000}"/>
    <cellStyle name="Normal 3" xfId="7" xr:uid="{00000000-0005-0000-0000-000006000000}"/>
    <cellStyle name="Normal 4" xfId="8" xr:uid="{00000000-0005-0000-0000-000007000000}"/>
    <cellStyle name="Normal_Sheet1" xfId="4" xr:uid="{00000000-0005-0000-0000-000008000000}"/>
    <cellStyle name="Percent 2" xfId="9" xr:uid="{00000000-0005-0000-0000-00000900000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A3B6E2"/>
      <color rgb="FFD6DFF2"/>
      <color rgb="FFF2EDDA"/>
      <color rgb="FFCCFFCC"/>
      <color rgb="FF66FF99"/>
      <color rgb="FFF9CD97"/>
      <color rgb="FF8DB6C7"/>
      <color rgb="FFE3D9B0"/>
      <color rgb="FFB9D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63500</xdr:rowOff>
    </xdr:from>
    <xdr:to>
      <xdr:col>0</xdr:col>
      <xdr:colOff>1165224</xdr:colOff>
      <xdr:row>0</xdr:row>
      <xdr:rowOff>1270000</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209550" y="63500"/>
          <a:ext cx="955674" cy="12065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FF2"/>
  </sheetPr>
  <dimension ref="A1:A12"/>
  <sheetViews>
    <sheetView tabSelected="1" workbookViewId="0">
      <selection activeCell="B1" sqref="B1"/>
    </sheetView>
  </sheetViews>
  <sheetFormatPr defaultColWidth="9.140625" defaultRowHeight="15" x14ac:dyDescent="0.25"/>
  <cols>
    <col min="1" max="1" width="110.28515625" style="2" customWidth="1"/>
    <col min="2" max="16384" width="9.140625" style="2"/>
  </cols>
  <sheetData>
    <row r="1" spans="1:1" ht="107.25" customHeight="1" x14ac:dyDescent="0.25">
      <c r="A1" s="273" t="s">
        <v>1632</v>
      </c>
    </row>
    <row r="2" spans="1:1" ht="37.9" customHeight="1" x14ac:dyDescent="0.25">
      <c r="A2" s="274" t="s">
        <v>1667</v>
      </c>
    </row>
    <row r="3" spans="1:1" ht="47.25" x14ac:dyDescent="0.25">
      <c r="A3" s="86" t="s">
        <v>591</v>
      </c>
    </row>
    <row r="4" spans="1:1" ht="15.75" x14ac:dyDescent="0.25">
      <c r="A4" s="87"/>
    </row>
    <row r="5" spans="1:1" ht="63" x14ac:dyDescent="0.25">
      <c r="A5" s="86" t="s">
        <v>592</v>
      </c>
    </row>
    <row r="6" spans="1:1" ht="15.75" x14ac:dyDescent="0.25">
      <c r="A6" s="87"/>
    </row>
    <row r="7" spans="1:1" ht="47.25" x14ac:dyDescent="0.25">
      <c r="A7" s="86" t="s">
        <v>593</v>
      </c>
    </row>
    <row r="8" spans="1:1" ht="15.75" x14ac:dyDescent="0.25">
      <c r="A8" s="87"/>
    </row>
    <row r="9" spans="1:1" ht="31.5" x14ac:dyDescent="0.25">
      <c r="A9" s="86" t="s">
        <v>1669</v>
      </c>
    </row>
    <row r="11" spans="1:1" ht="15.75" x14ac:dyDescent="0.25">
      <c r="A11" s="88" t="s">
        <v>594</v>
      </c>
    </row>
    <row r="12" spans="1:1" x14ac:dyDescent="0.25">
      <c r="A12" s="89" t="s">
        <v>1024</v>
      </c>
    </row>
  </sheetData>
  <sheetProtection algorithmName="SHA-512" hashValue="PJTPfEblt8W4K9G+E9L49zxEYIOXUgrft9I/6yBt5vGm0qnNmsze4lKTf16lUxWj1i6b0MmZC6+P7PQV0LV85Q==" saltValue="lri6CaNLe+fr5cy7YvAHrQ==" spinCount="100000" sheet="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xr:uid="{00000000-0004-0000-0000-000000000000}"/>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FF2"/>
  </sheetPr>
  <dimension ref="A1:C39"/>
  <sheetViews>
    <sheetView workbookViewId="0">
      <selection activeCell="B6" sqref="B6:C6"/>
    </sheetView>
  </sheetViews>
  <sheetFormatPr defaultColWidth="9.140625" defaultRowHeight="15" x14ac:dyDescent="0.25"/>
  <cols>
    <col min="1" max="1" width="61.140625" style="71" customWidth="1"/>
    <col min="2" max="2" width="28.28515625" style="71" customWidth="1"/>
    <col min="3" max="3" width="40.7109375" style="71" customWidth="1"/>
    <col min="4" max="16384" width="9.140625" style="71"/>
  </cols>
  <sheetData>
    <row r="1" spans="1:3" ht="31.9" customHeight="1" x14ac:dyDescent="0.25">
      <c r="A1" s="284" t="s">
        <v>747</v>
      </c>
      <c r="B1" s="283" t="s">
        <v>1634</v>
      </c>
      <c r="C1" s="275" t="s">
        <v>1666</v>
      </c>
    </row>
    <row r="2" spans="1:3" x14ac:dyDescent="0.25">
      <c r="A2" s="276" t="s">
        <v>1596</v>
      </c>
      <c r="B2" s="282" t="s">
        <v>1633</v>
      </c>
      <c r="C2" s="277"/>
    </row>
    <row r="3" spans="1:3" ht="15.75" thickBot="1" x14ac:dyDescent="0.3">
      <c r="A3" s="278" t="s">
        <v>595</v>
      </c>
      <c r="B3" s="279"/>
      <c r="C3" s="280"/>
    </row>
    <row r="4" spans="1:3" x14ac:dyDescent="0.25">
      <c r="A4" s="278"/>
      <c r="B4" s="281" t="s">
        <v>745</v>
      </c>
      <c r="C4" s="280"/>
    </row>
    <row r="5" spans="1:3" ht="15.75" x14ac:dyDescent="0.25">
      <c r="A5" s="292" t="s">
        <v>1005</v>
      </c>
      <c r="B5" s="293"/>
      <c r="C5" s="294"/>
    </row>
    <row r="6" spans="1:3" x14ac:dyDescent="0.25">
      <c r="A6" s="210" t="s">
        <v>596</v>
      </c>
      <c r="B6" s="295" t="s">
        <v>1668</v>
      </c>
      <c r="C6" s="296"/>
    </row>
    <row r="7" spans="1:3" x14ac:dyDescent="0.25">
      <c r="A7" s="210" t="s">
        <v>597</v>
      </c>
      <c r="B7" s="295" t="s">
        <v>745</v>
      </c>
      <c r="C7" s="296"/>
    </row>
    <row r="8" spans="1:3" x14ac:dyDescent="0.25">
      <c r="A8" s="210" t="s">
        <v>598</v>
      </c>
      <c r="B8" s="297"/>
      <c r="C8" s="298"/>
    </row>
    <row r="9" spans="1:3" x14ac:dyDescent="0.25">
      <c r="A9" s="210" t="s">
        <v>599</v>
      </c>
      <c r="B9" s="297"/>
      <c r="C9" s="298"/>
    </row>
    <row r="10" spans="1:3" x14ac:dyDescent="0.25">
      <c r="A10" s="210"/>
      <c r="B10" s="211"/>
      <c r="C10" s="212"/>
    </row>
    <row r="11" spans="1:3" x14ac:dyDescent="0.25">
      <c r="A11" s="210" t="s">
        <v>1613</v>
      </c>
      <c r="B11" s="213">
        <v>3</v>
      </c>
      <c r="C11" s="214" t="s">
        <v>1132</v>
      </c>
    </row>
    <row r="12" spans="1:3" x14ac:dyDescent="0.25">
      <c r="A12" s="210" t="s">
        <v>1128</v>
      </c>
      <c r="B12" s="213" t="s">
        <v>1130</v>
      </c>
      <c r="C12" s="214" t="s">
        <v>1133</v>
      </c>
    </row>
    <row r="13" spans="1:3" x14ac:dyDescent="0.25">
      <c r="A13" s="210" t="s">
        <v>1129</v>
      </c>
      <c r="B13" s="213" t="s">
        <v>1131</v>
      </c>
      <c r="C13" s="214" t="s">
        <v>1134</v>
      </c>
    </row>
    <row r="14" spans="1:3" x14ac:dyDescent="0.25">
      <c r="A14" s="210" t="s">
        <v>600</v>
      </c>
      <c r="B14" s="213" t="s">
        <v>1655</v>
      </c>
      <c r="C14" s="214"/>
    </row>
    <row r="15" spans="1:3" x14ac:dyDescent="0.25">
      <c r="A15" s="210" t="s">
        <v>601</v>
      </c>
      <c r="B15" s="213" t="s">
        <v>731</v>
      </c>
      <c r="C15" s="214" t="s">
        <v>1135</v>
      </c>
    </row>
    <row r="16" spans="1:3" x14ac:dyDescent="0.25">
      <c r="A16" s="210" t="s">
        <v>602</v>
      </c>
      <c r="B16" s="213" t="s">
        <v>731</v>
      </c>
      <c r="C16" s="214" t="s">
        <v>1135</v>
      </c>
    </row>
    <row r="17" spans="1:3" x14ac:dyDescent="0.25">
      <c r="A17" s="210" t="s">
        <v>604</v>
      </c>
      <c r="B17" s="213" t="s">
        <v>731</v>
      </c>
      <c r="C17" s="214" t="s">
        <v>1135</v>
      </c>
    </row>
    <row r="18" spans="1:3" x14ac:dyDescent="0.25">
      <c r="A18" s="210" t="s">
        <v>603</v>
      </c>
      <c r="B18" s="213" t="s">
        <v>731</v>
      </c>
      <c r="C18" s="214" t="s">
        <v>1135</v>
      </c>
    </row>
    <row r="19" spans="1:3" x14ac:dyDescent="0.25">
      <c r="A19" s="210" t="s">
        <v>605</v>
      </c>
      <c r="B19" s="213" t="s">
        <v>731</v>
      </c>
      <c r="C19" s="214" t="s">
        <v>1135</v>
      </c>
    </row>
    <row r="20" spans="1:3" x14ac:dyDescent="0.25">
      <c r="A20" s="210" t="s">
        <v>606</v>
      </c>
      <c r="B20" s="213" t="s">
        <v>731</v>
      </c>
      <c r="C20" s="214" t="s">
        <v>1135</v>
      </c>
    </row>
    <row r="21" spans="1:3" x14ac:dyDescent="0.25">
      <c r="A21" s="210" t="s">
        <v>607</v>
      </c>
      <c r="B21" s="215" t="s">
        <v>731</v>
      </c>
      <c r="C21" s="214" t="s">
        <v>1135</v>
      </c>
    </row>
    <row r="22" spans="1:3" x14ac:dyDescent="0.25">
      <c r="A22" s="210" t="s">
        <v>1504</v>
      </c>
      <c r="B22" s="215" t="s">
        <v>731</v>
      </c>
      <c r="C22" s="214" t="s">
        <v>1135</v>
      </c>
    </row>
    <row r="23" spans="1:3" ht="24" customHeight="1" x14ac:dyDescent="0.25">
      <c r="A23" s="210"/>
      <c r="B23" s="216" t="s">
        <v>608</v>
      </c>
      <c r="C23" s="217"/>
    </row>
    <row r="24" spans="1:3" x14ac:dyDescent="0.25">
      <c r="A24" s="210" t="s">
        <v>609</v>
      </c>
      <c r="B24" s="213" t="s">
        <v>731</v>
      </c>
      <c r="C24" s="214"/>
    </row>
    <row r="25" spans="1:3" x14ac:dyDescent="0.25">
      <c r="A25" s="210" t="s">
        <v>739</v>
      </c>
      <c r="B25" s="213" t="s">
        <v>731</v>
      </c>
      <c r="C25" s="217"/>
    </row>
    <row r="26" spans="1:3" x14ac:dyDescent="0.25">
      <c r="A26" s="210"/>
      <c r="B26" s="218"/>
      <c r="C26" s="217"/>
    </row>
    <row r="27" spans="1:3" x14ac:dyDescent="0.25">
      <c r="A27" s="289" t="s">
        <v>1635</v>
      </c>
      <c r="B27" s="290"/>
      <c r="C27" s="291"/>
    </row>
    <row r="28" spans="1:3" hidden="1" x14ac:dyDescent="0.25">
      <c r="A28" s="200" t="s">
        <v>610</v>
      </c>
      <c r="B28" s="189"/>
      <c r="C28" s="197"/>
    </row>
    <row r="29" spans="1:3" hidden="1" x14ac:dyDescent="0.25">
      <c r="A29" s="200" t="s">
        <v>611</v>
      </c>
      <c r="B29" s="189"/>
      <c r="C29" s="197"/>
    </row>
    <row r="30" spans="1:3" hidden="1" x14ac:dyDescent="0.25">
      <c r="A30" s="200" t="s">
        <v>612</v>
      </c>
      <c r="B30" s="189"/>
      <c r="C30" s="197"/>
    </row>
    <row r="31" spans="1:3" hidden="1" x14ac:dyDescent="0.25">
      <c r="A31" s="200" t="s">
        <v>613</v>
      </c>
      <c r="B31" s="189"/>
      <c r="C31" s="197"/>
    </row>
    <row r="32" spans="1:3" ht="15" hidden="1" customHeight="1" x14ac:dyDescent="0.25">
      <c r="A32" s="200" t="s">
        <v>614</v>
      </c>
      <c r="B32" s="189"/>
      <c r="C32" s="197"/>
    </row>
    <row r="33" spans="1:3" hidden="1" x14ac:dyDescent="0.25">
      <c r="A33" s="200" t="s">
        <v>615</v>
      </c>
      <c r="B33" s="189"/>
      <c r="C33" s="197"/>
    </row>
    <row r="34" spans="1:3" hidden="1" x14ac:dyDescent="0.25">
      <c r="A34" s="200" t="s">
        <v>616</v>
      </c>
      <c r="B34" s="189"/>
      <c r="C34" s="197"/>
    </row>
    <row r="35" spans="1:3" hidden="1" x14ac:dyDescent="0.25">
      <c r="A35" s="200" t="s">
        <v>617</v>
      </c>
      <c r="B35" s="189"/>
      <c r="C35" s="197"/>
    </row>
    <row r="36" spans="1:3" hidden="1" x14ac:dyDescent="0.25">
      <c r="A36" s="200" t="s">
        <v>618</v>
      </c>
      <c r="B36" s="189"/>
      <c r="C36" s="197"/>
    </row>
    <row r="37" spans="1:3" hidden="1" x14ac:dyDescent="0.25">
      <c r="A37" s="200" t="s">
        <v>619</v>
      </c>
      <c r="B37" s="189"/>
      <c r="C37" s="197"/>
    </row>
    <row r="38" spans="1:3" hidden="1" x14ac:dyDescent="0.25">
      <c r="A38" s="201"/>
      <c r="B38" s="198"/>
      <c r="C38" s="199"/>
    </row>
    <row r="39" spans="1:3" hidden="1" x14ac:dyDescent="0.25"/>
  </sheetData>
  <sheetProtection algorithmName="SHA-512" hashValue="orkyYViX7Z6Eu1yflwl2rn4C90uJdJ59ZhjV7Ua0gTSGN3pHYT4BM+/8FiHrwuChDV1vC1ffLtK1ARd913wVAA==" saltValue="Pr/bp91DRovXD7OFOFDifA==" spinCount="100000" sheet="1" selectLockedCells="1"/>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6">
    <mergeCell ref="A27:C27"/>
    <mergeCell ref="A5:C5"/>
    <mergeCell ref="B6:C6"/>
    <mergeCell ref="B7:C7"/>
    <mergeCell ref="B8:C8"/>
    <mergeCell ref="B9:C9"/>
  </mergeCells>
  <pageMargins left="0.25" right="0.25" top="0.75" bottom="0.75" header="0.3" footer="0.3"/>
  <pageSetup orientation="landscape" r:id="rId2"/>
  <headerFooter>
    <oddHeader>&amp;L&amp;D&amp;C&amp;F,&amp;A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'Look up tables'!$E$2:$E$3</xm:f>
          </x14:formula1>
          <xm:sqref>B11</xm:sqref>
        </x14:dataValidation>
        <x14:dataValidation type="list" allowBlank="1" showInputMessage="1" showErrorMessage="1" xr:uid="{00000000-0002-0000-0100-000001000000}">
          <x14:formula1>
            <xm:f>'Look up tables'!$F$2:$F$4</xm:f>
          </x14:formula1>
          <xm:sqref>B12</xm:sqref>
        </x14:dataValidation>
        <x14:dataValidation type="list" allowBlank="1" showInputMessage="1" showErrorMessage="1" xr:uid="{00000000-0002-0000-0100-000002000000}">
          <x14:formula1>
            <xm:f>'Look up tables'!$G$2:$G$3</xm:f>
          </x14:formula1>
          <xm:sqref>B13</xm:sqref>
        </x14:dataValidation>
        <x14:dataValidation type="list" allowBlank="1" showInputMessage="1" showErrorMessage="1" xr:uid="{00000000-0002-0000-0100-000003000000}">
          <x14:formula1>
            <xm:f>'Look up tables'!$A$2:$A$3</xm:f>
          </x14:formula1>
          <xm:sqref>B24:B25 B15:B22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9"/>
  <sheetViews>
    <sheetView zoomScale="85" zoomScaleNormal="85" workbookViewId="0">
      <selection activeCell="C2" sqref="C2"/>
    </sheetView>
  </sheetViews>
  <sheetFormatPr defaultColWidth="9.140625" defaultRowHeight="15" x14ac:dyDescent="0.25"/>
  <cols>
    <col min="1" max="1" width="8.7109375" customWidth="1"/>
    <col min="2" max="2" width="14.7109375" customWidth="1"/>
    <col min="3" max="3" width="52.7109375" customWidth="1"/>
    <col min="4" max="4" width="8.7109375" customWidth="1"/>
    <col min="5" max="5" width="48.7109375" customWidth="1"/>
    <col min="6" max="8" width="58.7109375" hidden="1" customWidth="1"/>
    <col min="9" max="10" width="9.140625" customWidth="1"/>
    <col min="11" max="11" width="9.140625" hidden="1" customWidth="1"/>
    <col min="12" max="12" width="9.85546875" hidden="1" customWidth="1"/>
    <col min="13" max="14" width="9.140625" hidden="1" customWidth="1"/>
  </cols>
  <sheetData>
    <row r="1" spans="1:14" s="120" customFormat="1" ht="21" x14ac:dyDescent="0.35">
      <c r="A1" s="114" t="s">
        <v>1609</v>
      </c>
      <c r="D1" s="106"/>
      <c r="E1" s="120" t="str">
        <f>IF('Request Form'!B15="N","DO NOT INCLUDE",IF('Request Form'!B15="Y","INCLUDE IN"))</f>
        <v>DO NOT INCLUDE</v>
      </c>
      <c r="F1" s="120" t="str">
        <f>IF(E1="DO NOT INCLUDE", "LDS - DENTAL CLAIMS ","LDS - DENTAL CLAIMS")</f>
        <v xml:space="preserve">LDS - DENTAL CLAIMS </v>
      </c>
      <c r="G1" s="120" t="s">
        <v>1645</v>
      </c>
    </row>
    <row r="2" spans="1:14" s="112" customFormat="1" ht="30" customHeight="1" x14ac:dyDescent="0.25">
      <c r="A2" s="202" t="s">
        <v>724</v>
      </c>
      <c r="B2" s="202" t="s">
        <v>0</v>
      </c>
      <c r="C2" s="202" t="s">
        <v>1</v>
      </c>
      <c r="D2" s="202" t="s">
        <v>725</v>
      </c>
      <c r="E2" s="202" t="s">
        <v>727</v>
      </c>
      <c r="F2" s="202" t="s">
        <v>1646</v>
      </c>
      <c r="G2" s="202" t="s">
        <v>1601</v>
      </c>
      <c r="H2" s="202" t="s">
        <v>1143</v>
      </c>
      <c r="I2" s="203" t="s">
        <v>1000</v>
      </c>
      <c r="J2" s="203" t="s">
        <v>1564</v>
      </c>
      <c r="K2" s="204" t="s">
        <v>728</v>
      </c>
      <c r="L2" s="204" t="s">
        <v>662</v>
      </c>
      <c r="M2" s="204" t="s">
        <v>1019</v>
      </c>
      <c r="N2" s="204" t="s">
        <v>746</v>
      </c>
    </row>
    <row r="3" spans="1:14" s="107" customFormat="1" ht="30" x14ac:dyDescent="0.25">
      <c r="A3" s="205">
        <v>2</v>
      </c>
      <c r="B3" s="206" t="s">
        <v>37</v>
      </c>
      <c r="C3" s="206" t="s">
        <v>38</v>
      </c>
      <c r="D3" s="205" t="str">
        <f>LOOKUP('Look up tables'!AL15,'Look up tables'!K4:L7)</f>
        <v>-</v>
      </c>
      <c r="E3" s="227"/>
      <c r="F3" s="206" t="s">
        <v>1112</v>
      </c>
      <c r="G3" s="206" t="s">
        <v>1461</v>
      </c>
      <c r="H3" s="227" t="s">
        <v>1460</v>
      </c>
      <c r="I3" s="206" t="s">
        <v>1554</v>
      </c>
      <c r="J3" s="206">
        <v>5</v>
      </c>
      <c r="K3" s="206"/>
      <c r="L3" s="246" t="s">
        <v>743</v>
      </c>
      <c r="M3" s="205"/>
      <c r="N3" s="205" t="s">
        <v>729</v>
      </c>
    </row>
    <row r="4" spans="1:14" s="107" customFormat="1" x14ac:dyDescent="0.25">
      <c r="A4" s="90"/>
      <c r="B4" s="91"/>
      <c r="C4" s="91"/>
      <c r="D4" s="90"/>
      <c r="E4" s="93"/>
      <c r="F4" s="98"/>
      <c r="G4" s="91"/>
      <c r="H4" s="91"/>
      <c r="I4" s="91"/>
      <c r="J4" s="91"/>
      <c r="K4" s="91"/>
      <c r="L4" s="247"/>
      <c r="M4" s="90"/>
      <c r="N4" s="90"/>
    </row>
    <row r="5" spans="1:14" s="107" customFormat="1" x14ac:dyDescent="0.25">
      <c r="A5" s="205">
        <v>2</v>
      </c>
      <c r="B5" s="209" t="s">
        <v>743</v>
      </c>
      <c r="C5" s="206" t="s">
        <v>2</v>
      </c>
      <c r="D5" s="205" t="str">
        <f>LOOKUP('Look up tables'!$AP$15,'Look up tables'!$Y$4:$Z$15)</f>
        <v>-</v>
      </c>
      <c r="E5" s="207" t="s">
        <v>1140</v>
      </c>
      <c r="F5" s="206" t="s">
        <v>1109</v>
      </c>
      <c r="G5" s="206" t="s">
        <v>1109</v>
      </c>
      <c r="H5" s="206"/>
      <c r="I5" s="206" t="s">
        <v>1554</v>
      </c>
      <c r="J5" s="206">
        <v>2</v>
      </c>
      <c r="K5" s="206"/>
      <c r="L5" s="246" t="s">
        <v>1565</v>
      </c>
      <c r="M5" s="205"/>
      <c r="N5" s="205"/>
    </row>
    <row r="6" spans="1:14" s="107" customFormat="1" x14ac:dyDescent="0.25">
      <c r="A6" s="205">
        <v>2</v>
      </c>
      <c r="B6" s="209" t="s">
        <v>743</v>
      </c>
      <c r="C6" s="206" t="s">
        <v>1139</v>
      </c>
      <c r="D6" s="205" t="str">
        <f>LOOKUP('Look up tables'!$AP$15,'Look up tables'!$Y$4:$Z$15)</f>
        <v>-</v>
      </c>
      <c r="E6" s="227"/>
      <c r="F6" s="206" t="s">
        <v>1147</v>
      </c>
      <c r="G6" s="206" t="s">
        <v>1147</v>
      </c>
      <c r="H6" s="206" t="s">
        <v>1149</v>
      </c>
      <c r="I6" s="206" t="s">
        <v>1554</v>
      </c>
      <c r="J6" s="206">
        <v>2</v>
      </c>
      <c r="K6" s="206"/>
      <c r="L6" s="246" t="s">
        <v>1565</v>
      </c>
      <c r="M6" s="205"/>
      <c r="N6" s="205"/>
    </row>
    <row r="7" spans="1:14" s="107" customFormat="1" x14ac:dyDescent="0.25">
      <c r="A7" s="205">
        <v>2</v>
      </c>
      <c r="B7" s="206" t="s">
        <v>23</v>
      </c>
      <c r="C7" s="206" t="s">
        <v>100</v>
      </c>
      <c r="D7" s="205" t="str">
        <f>LOOKUP('Look up tables'!$AP$15,'Look up tables'!$Y$4:$Z$15)</f>
        <v>-</v>
      </c>
      <c r="E7" s="208"/>
      <c r="F7" s="208" t="s">
        <v>837</v>
      </c>
      <c r="G7" s="206" t="s">
        <v>837</v>
      </c>
      <c r="H7" s="206"/>
      <c r="I7" s="206" t="s">
        <v>1554</v>
      </c>
      <c r="J7" s="206">
        <v>2</v>
      </c>
      <c r="K7" s="206"/>
      <c r="L7" s="246" t="s">
        <v>1565</v>
      </c>
      <c r="M7" s="205"/>
      <c r="N7" s="205"/>
    </row>
    <row r="8" spans="1:14" s="107" customFormat="1" x14ac:dyDescent="0.25">
      <c r="A8" s="205">
        <v>2</v>
      </c>
      <c r="B8" s="206" t="s">
        <v>51</v>
      </c>
      <c r="C8" s="206" t="s">
        <v>54</v>
      </c>
      <c r="D8" s="205" t="str">
        <f>LOOKUP('Look up tables'!$AP$15,'Look up tables'!$Y$4:$Z$15)</f>
        <v>-</v>
      </c>
      <c r="E8" s="208"/>
      <c r="F8" s="208" t="s">
        <v>846</v>
      </c>
      <c r="G8" s="206" t="s">
        <v>846</v>
      </c>
      <c r="H8" s="206"/>
      <c r="I8" s="206" t="s">
        <v>1554</v>
      </c>
      <c r="J8" s="206">
        <v>2</v>
      </c>
      <c r="K8" s="206"/>
      <c r="L8" s="246" t="s">
        <v>1565</v>
      </c>
      <c r="M8" s="205"/>
      <c r="N8" s="205"/>
    </row>
    <row r="9" spans="1:14" s="107" customFormat="1" x14ac:dyDescent="0.25">
      <c r="A9" s="205">
        <v>2</v>
      </c>
      <c r="B9" s="206" t="s">
        <v>55</v>
      </c>
      <c r="C9" s="206" t="s">
        <v>58</v>
      </c>
      <c r="D9" s="205" t="str">
        <f>LOOKUP('Look up tables'!$AP$15,'Look up tables'!$Y$4:$Z$15)</f>
        <v>-</v>
      </c>
      <c r="E9" s="208"/>
      <c r="F9" s="208" t="s">
        <v>849</v>
      </c>
      <c r="G9" s="206" t="s">
        <v>849</v>
      </c>
      <c r="H9" s="206"/>
      <c r="I9" s="206" t="s">
        <v>1554</v>
      </c>
      <c r="J9" s="206">
        <v>2</v>
      </c>
      <c r="K9" s="206"/>
      <c r="L9" s="246" t="s">
        <v>1565</v>
      </c>
      <c r="M9" s="205"/>
      <c r="N9" s="205"/>
    </row>
    <row r="10" spans="1:14" s="107" customFormat="1" x14ac:dyDescent="0.25">
      <c r="A10" s="205">
        <v>2</v>
      </c>
      <c r="B10" s="206" t="s">
        <v>71</v>
      </c>
      <c r="C10" s="206" t="s">
        <v>74</v>
      </c>
      <c r="D10" s="205" t="str">
        <f>LOOKUP('Look up tables'!$AP$15,'Look up tables'!$Y$4:$Z$15)</f>
        <v>-</v>
      </c>
      <c r="E10" s="208"/>
      <c r="F10" s="208" t="s">
        <v>853</v>
      </c>
      <c r="G10" s="206" t="s">
        <v>853</v>
      </c>
      <c r="H10" s="206"/>
      <c r="I10" s="206" t="s">
        <v>1554</v>
      </c>
      <c r="J10" s="206">
        <v>2</v>
      </c>
      <c r="K10" s="206"/>
      <c r="L10" s="246" t="s">
        <v>1565</v>
      </c>
      <c r="M10" s="205"/>
      <c r="N10" s="205"/>
    </row>
    <row r="11" spans="1:14" s="107" customFormat="1" x14ac:dyDescent="0.25">
      <c r="A11" s="90"/>
      <c r="B11" s="91"/>
      <c r="C11" s="91"/>
      <c r="D11" s="90"/>
      <c r="E11" s="98"/>
      <c r="F11" s="98"/>
      <c r="G11" s="91"/>
      <c r="H11" s="91"/>
      <c r="I11" s="91"/>
      <c r="J11" s="91"/>
      <c r="K11" s="91"/>
      <c r="L11" s="247"/>
      <c r="M11" s="90"/>
      <c r="N11" s="90"/>
    </row>
    <row r="12" spans="1:14" s="107" customFormat="1" x14ac:dyDescent="0.25">
      <c r="A12" s="205">
        <v>2</v>
      </c>
      <c r="B12" s="206" t="s">
        <v>23</v>
      </c>
      <c r="C12" s="206" t="s">
        <v>24</v>
      </c>
      <c r="D12" s="205" t="str">
        <f>LOOKUP('Look up tables'!$AP$15,'Look up tables'!$AD$4:$AE$15)</f>
        <v>-</v>
      </c>
      <c r="E12" s="207" t="s">
        <v>1141</v>
      </c>
      <c r="F12" s="208" t="s">
        <v>835</v>
      </c>
      <c r="G12" s="206" t="s">
        <v>835</v>
      </c>
      <c r="H12" s="206"/>
      <c r="I12" s="206" t="s">
        <v>1566</v>
      </c>
      <c r="J12" s="206">
        <v>8</v>
      </c>
      <c r="K12" s="206"/>
      <c r="L12" s="246" t="s">
        <v>1200</v>
      </c>
      <c r="M12" s="205"/>
      <c r="N12" s="205"/>
    </row>
    <row r="13" spans="1:14" s="107" customFormat="1" x14ac:dyDescent="0.25">
      <c r="A13" s="205">
        <v>2</v>
      </c>
      <c r="B13" s="206" t="s">
        <v>51</v>
      </c>
      <c r="C13" s="206" t="s">
        <v>52</v>
      </c>
      <c r="D13" s="205" t="str">
        <f>LOOKUP('Look up tables'!$AP$15,'Look up tables'!$AD$4:$AE$15)</f>
        <v>-</v>
      </c>
      <c r="E13" s="208"/>
      <c r="F13" s="208" t="s">
        <v>844</v>
      </c>
      <c r="G13" s="206" t="s">
        <v>844</v>
      </c>
      <c r="H13" s="206"/>
      <c r="I13" s="206" t="s">
        <v>1566</v>
      </c>
      <c r="J13" s="206">
        <v>8</v>
      </c>
      <c r="K13" s="206"/>
      <c r="L13" s="246" t="s">
        <v>1200</v>
      </c>
      <c r="M13" s="205"/>
      <c r="N13" s="205"/>
    </row>
    <row r="14" spans="1:14" s="107" customFormat="1" x14ac:dyDescent="0.25">
      <c r="A14" s="205">
        <v>2</v>
      </c>
      <c r="B14" s="206" t="s">
        <v>55</v>
      </c>
      <c r="C14" s="206" t="s">
        <v>56</v>
      </c>
      <c r="D14" s="205" t="str">
        <f>LOOKUP('Look up tables'!$AP$15,'Look up tables'!$AD$4:$AE$15)</f>
        <v>-</v>
      </c>
      <c r="E14" s="208"/>
      <c r="F14" s="208" t="s">
        <v>847</v>
      </c>
      <c r="G14" s="206" t="s">
        <v>847</v>
      </c>
      <c r="H14" s="206"/>
      <c r="I14" s="206" t="s">
        <v>1566</v>
      </c>
      <c r="J14" s="206">
        <v>8</v>
      </c>
      <c r="K14" s="206"/>
      <c r="L14" s="246" t="s">
        <v>1200</v>
      </c>
      <c r="M14" s="205"/>
      <c r="N14" s="205"/>
    </row>
    <row r="15" spans="1:14" s="107" customFormat="1" x14ac:dyDescent="0.25">
      <c r="A15" s="205">
        <v>2</v>
      </c>
      <c r="B15" s="206" t="s">
        <v>71</v>
      </c>
      <c r="C15" s="206" t="s">
        <v>72</v>
      </c>
      <c r="D15" s="205" t="str">
        <f>LOOKUP('Look up tables'!$AP$15,'Look up tables'!$AD$4:$AE$15)</f>
        <v>-</v>
      </c>
      <c r="E15" s="208"/>
      <c r="F15" s="208" t="s">
        <v>852</v>
      </c>
      <c r="G15" s="206" t="s">
        <v>852</v>
      </c>
      <c r="H15" s="206"/>
      <c r="I15" s="206" t="s">
        <v>1566</v>
      </c>
      <c r="J15" s="206">
        <v>8</v>
      </c>
      <c r="K15" s="206"/>
      <c r="L15" s="246" t="s">
        <v>1200</v>
      </c>
      <c r="M15" s="205"/>
      <c r="N15" s="205"/>
    </row>
    <row r="16" spans="1:14" s="107" customFormat="1" x14ac:dyDescent="0.25">
      <c r="A16" s="95"/>
      <c r="B16" s="96"/>
      <c r="C16" s="96"/>
      <c r="D16" s="95"/>
      <c r="E16" s="97"/>
      <c r="F16" s="97"/>
      <c r="G16" s="96"/>
      <c r="H16" s="96"/>
      <c r="I16" s="96"/>
      <c r="J16" s="96"/>
      <c r="K16" s="96"/>
      <c r="L16" s="248"/>
      <c r="M16" s="95"/>
      <c r="N16" s="95"/>
    </row>
    <row r="17" spans="1:14" s="107" customFormat="1" x14ac:dyDescent="0.25">
      <c r="A17" s="205">
        <v>2</v>
      </c>
      <c r="B17" s="206" t="s">
        <v>27</v>
      </c>
      <c r="C17" s="206" t="s">
        <v>28</v>
      </c>
      <c r="D17" s="205" t="str">
        <f>LOOKUP('Look up tables'!$AM$15,'Look up tables'!$O$4:$P$7)</f>
        <v>-</v>
      </c>
      <c r="E17" s="228" t="s">
        <v>1142</v>
      </c>
      <c r="F17" s="208" t="s">
        <v>1034</v>
      </c>
      <c r="G17" s="206" t="s">
        <v>1034</v>
      </c>
      <c r="H17" s="208" t="s">
        <v>1144</v>
      </c>
      <c r="I17" s="206" t="s">
        <v>1566</v>
      </c>
      <c r="J17" s="206">
        <v>10</v>
      </c>
      <c r="K17" s="206"/>
      <c r="L17" s="246" t="s">
        <v>744</v>
      </c>
      <c r="M17" s="205"/>
      <c r="N17" s="205"/>
    </row>
    <row r="18" spans="1:14" s="107" customFormat="1" x14ac:dyDescent="0.25">
      <c r="A18" s="205">
        <v>2</v>
      </c>
      <c r="B18" s="206" t="s">
        <v>27</v>
      </c>
      <c r="C18" s="206" t="s">
        <v>1183</v>
      </c>
      <c r="D18" s="205" t="str">
        <f>LOOKUP('Look up tables'!$AN$15,'Look up tables'!$T$4:$U$11)</f>
        <v>-</v>
      </c>
      <c r="E18" s="228"/>
      <c r="F18" s="208" t="s">
        <v>1034</v>
      </c>
      <c r="G18" s="206" t="s">
        <v>1146</v>
      </c>
      <c r="H18" s="208" t="s">
        <v>1145</v>
      </c>
      <c r="I18" s="206" t="s">
        <v>1566</v>
      </c>
      <c r="J18" s="206">
        <v>10</v>
      </c>
      <c r="K18" s="206"/>
      <c r="L18" s="246" t="s">
        <v>744</v>
      </c>
      <c r="M18" s="205"/>
      <c r="N18" s="205"/>
    </row>
    <row r="19" spans="1:14" s="107" customFormat="1" x14ac:dyDescent="0.25">
      <c r="A19" s="62"/>
      <c r="D19" s="62"/>
      <c r="E19" s="78"/>
      <c r="F19" s="78"/>
      <c r="L19" s="243"/>
      <c r="M19" s="62"/>
      <c r="N19" s="62"/>
    </row>
    <row r="20" spans="1:14" s="120" customFormat="1" ht="21" x14ac:dyDescent="0.35">
      <c r="A20" s="114" t="s">
        <v>1136</v>
      </c>
      <c r="D20" s="106"/>
      <c r="E20" s="120" t="str">
        <f>IF('Request Form'!B15="N","DO NOT INCLUDE",IF('Request Form'!B15="Y","INCLUDE IN"))</f>
        <v>DO NOT INCLUDE</v>
      </c>
      <c r="L20" s="244"/>
    </row>
    <row r="21" spans="1:14" s="112" customFormat="1" ht="30" customHeight="1" x14ac:dyDescent="0.25">
      <c r="A21" s="202" t="s">
        <v>724</v>
      </c>
      <c r="B21" s="202" t="s">
        <v>0</v>
      </c>
      <c r="C21" s="202" t="s">
        <v>1</v>
      </c>
      <c r="D21" s="202" t="s">
        <v>725</v>
      </c>
      <c r="E21" s="202" t="s">
        <v>727</v>
      </c>
      <c r="F21" s="202" t="s">
        <v>1597</v>
      </c>
      <c r="G21" s="202" t="s">
        <v>1601</v>
      </c>
      <c r="H21" s="202" t="s">
        <v>1143</v>
      </c>
      <c r="I21" s="203" t="s">
        <v>1000</v>
      </c>
      <c r="J21" s="203" t="s">
        <v>1564</v>
      </c>
      <c r="K21" s="204" t="s">
        <v>728</v>
      </c>
      <c r="L21" s="204" t="s">
        <v>662</v>
      </c>
      <c r="M21" s="204" t="s">
        <v>1019</v>
      </c>
      <c r="N21" s="204" t="s">
        <v>746</v>
      </c>
    </row>
    <row r="22" spans="1:14" s="107" customFormat="1" x14ac:dyDescent="0.25">
      <c r="A22" s="110">
        <v>2</v>
      </c>
      <c r="B22" s="94" t="s">
        <v>743</v>
      </c>
      <c r="C22" s="83" t="s">
        <v>3</v>
      </c>
      <c r="D22" s="110" t="s">
        <v>729</v>
      </c>
      <c r="E22" s="190" t="s">
        <v>730</v>
      </c>
      <c r="F22" s="83" t="s">
        <v>1110</v>
      </c>
      <c r="G22" s="83" t="s">
        <v>1110</v>
      </c>
      <c r="H22" s="83"/>
      <c r="I22" s="83" t="s">
        <v>1554</v>
      </c>
      <c r="J22" s="83">
        <v>4</v>
      </c>
      <c r="K22" s="83"/>
      <c r="L22" s="249" t="s">
        <v>1130</v>
      </c>
      <c r="M22" s="249"/>
      <c r="N22" s="110"/>
    </row>
    <row r="23" spans="1:14" s="107" customFormat="1" x14ac:dyDescent="0.25">
      <c r="A23" s="110">
        <v>2</v>
      </c>
      <c r="B23" s="94" t="s">
        <v>743</v>
      </c>
      <c r="C23" s="83" t="s">
        <v>4</v>
      </c>
      <c r="D23" s="110" t="s">
        <v>729</v>
      </c>
      <c r="E23" s="190" t="s">
        <v>730</v>
      </c>
      <c r="F23" s="81" t="s">
        <v>831</v>
      </c>
      <c r="G23" s="83" t="s">
        <v>831</v>
      </c>
      <c r="H23" s="83"/>
      <c r="I23" s="83" t="s">
        <v>1566</v>
      </c>
      <c r="J23" s="83">
        <v>8</v>
      </c>
      <c r="K23" s="83"/>
      <c r="L23" s="249" t="s">
        <v>743</v>
      </c>
      <c r="M23" s="249"/>
      <c r="N23" s="110"/>
    </row>
    <row r="24" spans="1:14" s="107" customFormat="1" x14ac:dyDescent="0.25">
      <c r="A24" s="110">
        <v>2</v>
      </c>
      <c r="B24" s="94" t="s">
        <v>743</v>
      </c>
      <c r="C24" s="83" t="s">
        <v>6</v>
      </c>
      <c r="D24" s="110" t="s">
        <v>729</v>
      </c>
      <c r="E24" s="190" t="s">
        <v>730</v>
      </c>
      <c r="F24" s="81" t="s">
        <v>754</v>
      </c>
      <c r="G24" s="83" t="s">
        <v>754</v>
      </c>
      <c r="H24" s="83"/>
      <c r="I24" s="83" t="s">
        <v>1566</v>
      </c>
      <c r="J24" s="83">
        <v>8</v>
      </c>
      <c r="K24" s="83"/>
      <c r="L24" s="249" t="s">
        <v>743</v>
      </c>
      <c r="M24" s="249"/>
      <c r="N24" s="110"/>
    </row>
    <row r="25" spans="1:14" s="107" customFormat="1" x14ac:dyDescent="0.25">
      <c r="A25" s="110">
        <v>2</v>
      </c>
      <c r="B25" s="94" t="s">
        <v>743</v>
      </c>
      <c r="C25" s="83" t="s">
        <v>1138</v>
      </c>
      <c r="D25" s="110" t="s">
        <v>729</v>
      </c>
      <c r="E25" s="79"/>
      <c r="F25" s="81" t="s">
        <v>830</v>
      </c>
      <c r="G25" s="83" t="s">
        <v>1148</v>
      </c>
      <c r="H25" s="83" t="s">
        <v>1150</v>
      </c>
      <c r="I25" s="83" t="s">
        <v>1554</v>
      </c>
      <c r="J25" s="83">
        <v>4</v>
      </c>
      <c r="K25" s="83"/>
      <c r="L25" s="249" t="s">
        <v>1130</v>
      </c>
      <c r="M25" s="249"/>
      <c r="N25" s="110"/>
    </row>
    <row r="26" spans="1:14" s="107" customFormat="1" x14ac:dyDescent="0.25">
      <c r="A26" s="110">
        <v>2</v>
      </c>
      <c r="B26" s="94" t="s">
        <v>743</v>
      </c>
      <c r="C26" s="83" t="s">
        <v>738</v>
      </c>
      <c r="D26" s="110" t="s">
        <v>729</v>
      </c>
      <c r="E26" s="79"/>
      <c r="F26" s="81" t="s">
        <v>812</v>
      </c>
      <c r="G26" s="83" t="s">
        <v>812</v>
      </c>
      <c r="H26" s="83"/>
      <c r="I26" s="83" t="s">
        <v>1567</v>
      </c>
      <c r="J26" s="83">
        <v>1</v>
      </c>
      <c r="K26" s="83"/>
      <c r="L26" s="249" t="s">
        <v>1568</v>
      </c>
      <c r="M26" s="249"/>
      <c r="N26" s="110"/>
    </row>
    <row r="27" spans="1:14" s="107" customFormat="1" x14ac:dyDescent="0.25">
      <c r="A27" s="110">
        <v>2</v>
      </c>
      <c r="B27" s="94" t="s">
        <v>743</v>
      </c>
      <c r="C27" s="83" t="s">
        <v>7</v>
      </c>
      <c r="D27" s="110" t="s">
        <v>729</v>
      </c>
      <c r="E27" s="79"/>
      <c r="F27" s="81" t="s">
        <v>1442</v>
      </c>
      <c r="G27" s="83" t="s">
        <v>817</v>
      </c>
      <c r="H27" s="83"/>
      <c r="I27" s="83" t="s">
        <v>1566</v>
      </c>
      <c r="J27" s="83">
        <v>10</v>
      </c>
      <c r="K27" s="83"/>
      <c r="L27" s="249" t="s">
        <v>743</v>
      </c>
      <c r="M27" s="249"/>
      <c r="N27" s="110"/>
    </row>
    <row r="28" spans="1:14" s="107" customFormat="1" x14ac:dyDescent="0.25">
      <c r="A28" s="110">
        <v>2</v>
      </c>
      <c r="B28" s="94" t="s">
        <v>743</v>
      </c>
      <c r="C28" s="83" t="s">
        <v>1137</v>
      </c>
      <c r="D28" s="110" t="s">
        <v>729</v>
      </c>
      <c r="E28" s="110" t="s">
        <v>1445</v>
      </c>
      <c r="F28" s="81" t="s">
        <v>1424</v>
      </c>
      <c r="G28" s="81" t="s">
        <v>1424</v>
      </c>
      <c r="H28" s="83" t="s">
        <v>1458</v>
      </c>
      <c r="I28" s="83" t="s">
        <v>1566</v>
      </c>
      <c r="J28" s="83">
        <v>3</v>
      </c>
      <c r="K28" s="83"/>
      <c r="L28" s="249" t="s">
        <v>744</v>
      </c>
      <c r="M28" s="249"/>
      <c r="N28" s="110"/>
    </row>
    <row r="29" spans="1:14" s="107" customFormat="1" x14ac:dyDescent="0.25">
      <c r="A29" s="110">
        <v>2</v>
      </c>
      <c r="B29" s="94" t="s">
        <v>743</v>
      </c>
      <c r="C29" s="83" t="s">
        <v>1122</v>
      </c>
      <c r="D29" s="110" t="s">
        <v>729</v>
      </c>
      <c r="E29" s="81"/>
      <c r="F29" s="81" t="s">
        <v>1111</v>
      </c>
      <c r="G29" s="81" t="s">
        <v>1111</v>
      </c>
      <c r="H29" s="81"/>
      <c r="I29" s="83" t="s">
        <v>1566</v>
      </c>
      <c r="J29" s="83">
        <v>6</v>
      </c>
      <c r="K29" s="83"/>
      <c r="L29" s="249"/>
      <c r="M29" s="249"/>
      <c r="N29" s="110"/>
    </row>
    <row r="30" spans="1:14" s="107" customFormat="1" x14ac:dyDescent="0.25">
      <c r="A30" s="110">
        <v>2</v>
      </c>
      <c r="B30" s="94" t="s">
        <v>743</v>
      </c>
      <c r="C30" s="83" t="s">
        <v>1123</v>
      </c>
      <c r="D30" s="110" t="s">
        <v>729</v>
      </c>
      <c r="E30" s="81"/>
      <c r="F30" s="81" t="s">
        <v>1107</v>
      </c>
      <c r="G30" s="81" t="s">
        <v>1107</v>
      </c>
      <c r="H30" s="81"/>
      <c r="I30" s="83" t="s">
        <v>1566</v>
      </c>
      <c r="J30" s="83">
        <v>6</v>
      </c>
      <c r="K30" s="83"/>
      <c r="L30" s="249"/>
      <c r="M30" s="249"/>
      <c r="N30" s="110"/>
    </row>
    <row r="31" spans="1:14" s="107" customFormat="1" x14ac:dyDescent="0.25">
      <c r="A31" s="110">
        <v>2</v>
      </c>
      <c r="B31" s="83" t="s">
        <v>743</v>
      </c>
      <c r="C31" s="83" t="s">
        <v>1125</v>
      </c>
      <c r="D31" s="110" t="s">
        <v>729</v>
      </c>
      <c r="E31" s="81"/>
      <c r="F31" s="81" t="s">
        <v>1108</v>
      </c>
      <c r="G31" s="81" t="s">
        <v>1108</v>
      </c>
      <c r="H31" s="81"/>
      <c r="I31" s="83" t="s">
        <v>1566</v>
      </c>
      <c r="J31" s="83">
        <v>6</v>
      </c>
      <c r="K31" s="83"/>
      <c r="L31" s="249"/>
      <c r="M31" s="249"/>
      <c r="N31" s="110"/>
    </row>
    <row r="32" spans="1:14" s="107" customFormat="1" x14ac:dyDescent="0.25">
      <c r="A32" s="110">
        <v>2</v>
      </c>
      <c r="B32" s="83" t="s">
        <v>8</v>
      </c>
      <c r="C32" s="83" t="s">
        <v>1441</v>
      </c>
      <c r="D32" s="110" t="s">
        <v>729</v>
      </c>
      <c r="E32" s="191" t="s">
        <v>730</v>
      </c>
      <c r="F32" s="81" t="s">
        <v>756</v>
      </c>
      <c r="G32" s="83" t="s">
        <v>756</v>
      </c>
      <c r="H32" s="83"/>
      <c r="I32" s="83" t="s">
        <v>1566</v>
      </c>
      <c r="J32" s="83">
        <v>6</v>
      </c>
      <c r="K32" s="83"/>
      <c r="L32" s="249"/>
      <c r="M32" s="249"/>
      <c r="N32" s="110"/>
    </row>
    <row r="33" spans="1:14" s="107" customFormat="1" x14ac:dyDescent="0.25">
      <c r="A33" s="110">
        <v>2</v>
      </c>
      <c r="B33" s="83" t="s">
        <v>10</v>
      </c>
      <c r="C33" s="83" t="s">
        <v>733</v>
      </c>
      <c r="D33" s="110" t="s">
        <v>729</v>
      </c>
      <c r="E33" s="81"/>
      <c r="F33" s="81" t="s">
        <v>832</v>
      </c>
      <c r="G33" s="83" t="s">
        <v>832</v>
      </c>
      <c r="H33" s="83"/>
      <c r="I33" s="83" t="s">
        <v>1554</v>
      </c>
      <c r="J33" s="83">
        <v>2</v>
      </c>
      <c r="K33" s="83"/>
      <c r="L33" s="249"/>
      <c r="M33" s="249"/>
      <c r="N33" s="110"/>
    </row>
    <row r="34" spans="1:14" s="107" customFormat="1" x14ac:dyDescent="0.25">
      <c r="A34" s="110">
        <v>2</v>
      </c>
      <c r="B34" s="83" t="s">
        <v>11</v>
      </c>
      <c r="C34" s="83" t="s">
        <v>12</v>
      </c>
      <c r="D34" s="110" t="s">
        <v>729</v>
      </c>
      <c r="E34" s="81"/>
      <c r="F34" s="81" t="s">
        <v>1015</v>
      </c>
      <c r="G34" s="83" t="s">
        <v>1015</v>
      </c>
      <c r="H34" s="83"/>
      <c r="I34" s="83" t="s">
        <v>1566</v>
      </c>
      <c r="J34" s="83">
        <v>20</v>
      </c>
      <c r="K34" s="83"/>
      <c r="L34" s="249"/>
      <c r="M34" s="249" t="s">
        <v>590</v>
      </c>
      <c r="N34" s="110"/>
    </row>
    <row r="35" spans="1:14" s="107" customFormat="1" x14ac:dyDescent="0.25">
      <c r="A35" s="110">
        <v>2</v>
      </c>
      <c r="B35" s="83" t="s">
        <v>13</v>
      </c>
      <c r="C35" s="83" t="s">
        <v>14</v>
      </c>
      <c r="D35" s="110" t="s">
        <v>729</v>
      </c>
      <c r="E35" s="81"/>
      <c r="F35" s="81" t="s">
        <v>833</v>
      </c>
      <c r="G35" s="83" t="s">
        <v>833</v>
      </c>
      <c r="H35" s="79"/>
      <c r="I35" s="83" t="s">
        <v>1566</v>
      </c>
      <c r="J35" s="83">
        <v>4</v>
      </c>
      <c r="K35" s="83"/>
      <c r="L35" s="249"/>
      <c r="M35" s="249"/>
      <c r="N35" s="110"/>
    </row>
    <row r="36" spans="1:14" s="107" customFormat="1" x14ac:dyDescent="0.25">
      <c r="A36" s="110">
        <v>2</v>
      </c>
      <c r="B36" s="83" t="s">
        <v>15</v>
      </c>
      <c r="C36" s="83" t="s">
        <v>16</v>
      </c>
      <c r="D36" s="110" t="s">
        <v>729</v>
      </c>
      <c r="E36" s="81"/>
      <c r="F36" s="81" t="s">
        <v>834</v>
      </c>
      <c r="G36" s="83" t="s">
        <v>834</v>
      </c>
      <c r="H36" s="79"/>
      <c r="I36" s="83" t="s">
        <v>1566</v>
      </c>
      <c r="J36" s="83">
        <v>4</v>
      </c>
      <c r="K36" s="83"/>
      <c r="L36" s="249"/>
      <c r="M36" s="249"/>
      <c r="N36" s="110"/>
    </row>
    <row r="37" spans="1:14" s="107" customFormat="1" ht="30" x14ac:dyDescent="0.25">
      <c r="A37" s="110">
        <v>2</v>
      </c>
      <c r="B37" s="83" t="s">
        <v>17</v>
      </c>
      <c r="C37" s="83" t="s">
        <v>18</v>
      </c>
      <c r="D37" s="110" t="s">
        <v>729</v>
      </c>
      <c r="E37" s="81"/>
      <c r="F37" s="81" t="s">
        <v>810</v>
      </c>
      <c r="G37" s="83" t="s">
        <v>1152</v>
      </c>
      <c r="H37" s="79" t="s">
        <v>1155</v>
      </c>
      <c r="I37" s="83" t="s">
        <v>1554</v>
      </c>
      <c r="J37" s="83">
        <v>2</v>
      </c>
      <c r="K37" s="83"/>
      <c r="L37" s="249"/>
      <c r="M37" s="249"/>
      <c r="N37" s="110"/>
    </row>
    <row r="38" spans="1:14" s="107" customFormat="1" ht="30" x14ac:dyDescent="0.25">
      <c r="A38" s="110">
        <v>2</v>
      </c>
      <c r="B38" s="83" t="s">
        <v>19</v>
      </c>
      <c r="C38" s="83" t="s">
        <v>20</v>
      </c>
      <c r="D38" s="110" t="s">
        <v>729</v>
      </c>
      <c r="E38" s="81"/>
      <c r="F38" s="81" t="s">
        <v>811</v>
      </c>
      <c r="G38" s="83" t="s">
        <v>1153</v>
      </c>
      <c r="H38" s="79" t="s">
        <v>1156</v>
      </c>
      <c r="I38" s="83" t="s">
        <v>1554</v>
      </c>
      <c r="J38" s="83">
        <v>1</v>
      </c>
      <c r="K38" s="83"/>
      <c r="L38" s="251" t="s">
        <v>1569</v>
      </c>
      <c r="M38" s="249"/>
      <c r="N38" s="110"/>
    </row>
    <row r="40" spans="1:14" s="107" customFormat="1" x14ac:dyDescent="0.25">
      <c r="A40" s="110">
        <v>2</v>
      </c>
      <c r="B40" s="83" t="s">
        <v>23</v>
      </c>
      <c r="C40" s="83" t="s">
        <v>99</v>
      </c>
      <c r="D40" s="110" t="s">
        <v>729</v>
      </c>
      <c r="E40" s="81"/>
      <c r="F40" s="81" t="s">
        <v>836</v>
      </c>
      <c r="G40" s="83" t="s">
        <v>836</v>
      </c>
      <c r="H40" s="79"/>
      <c r="I40" s="83" t="s">
        <v>1554</v>
      </c>
      <c r="J40" s="83">
        <v>4</v>
      </c>
      <c r="K40" s="83"/>
      <c r="L40" s="249" t="s">
        <v>1130</v>
      </c>
      <c r="M40" s="249"/>
      <c r="N40" s="110"/>
    </row>
    <row r="41" spans="1:14" s="107" customFormat="1" x14ac:dyDescent="0.25">
      <c r="A41" s="110">
        <v>2</v>
      </c>
      <c r="B41" s="83" t="s">
        <v>25</v>
      </c>
      <c r="C41" s="83" t="s">
        <v>26</v>
      </c>
      <c r="D41" s="110" t="s">
        <v>729</v>
      </c>
      <c r="E41" s="81"/>
      <c r="F41" s="81" t="s">
        <v>862</v>
      </c>
      <c r="G41" s="83" t="s">
        <v>862</v>
      </c>
      <c r="H41" s="79"/>
      <c r="I41" s="83" t="s">
        <v>1566</v>
      </c>
      <c r="J41" s="83">
        <v>20</v>
      </c>
      <c r="K41" s="83"/>
      <c r="L41" s="249"/>
      <c r="M41" s="249" t="s">
        <v>590</v>
      </c>
      <c r="N41" s="110"/>
    </row>
    <row r="42" spans="1:14" s="107" customFormat="1" x14ac:dyDescent="0.25">
      <c r="A42" s="110">
        <v>2</v>
      </c>
      <c r="B42" s="83" t="s">
        <v>29</v>
      </c>
      <c r="C42" s="83" t="s">
        <v>30</v>
      </c>
      <c r="D42" s="110" t="s">
        <v>729</v>
      </c>
      <c r="E42" s="81"/>
      <c r="F42" s="81" t="s">
        <v>838</v>
      </c>
      <c r="G42" s="83" t="s">
        <v>838</v>
      </c>
      <c r="H42" s="83"/>
      <c r="I42" s="83" t="s">
        <v>1566</v>
      </c>
      <c r="J42" s="83">
        <v>1</v>
      </c>
      <c r="K42" s="83"/>
      <c r="L42" s="249"/>
      <c r="M42" s="249"/>
      <c r="N42" s="110"/>
    </row>
    <row r="43" spans="1:14" s="107" customFormat="1" x14ac:dyDescent="0.25">
      <c r="A43" s="110">
        <v>2</v>
      </c>
      <c r="B43" s="83" t="s">
        <v>31</v>
      </c>
      <c r="C43" s="83" t="s">
        <v>32</v>
      </c>
      <c r="D43" s="110" t="s">
        <v>729</v>
      </c>
      <c r="E43" s="81"/>
      <c r="F43" s="81" t="s">
        <v>1035</v>
      </c>
      <c r="G43" s="83" t="s">
        <v>1035</v>
      </c>
      <c r="H43" s="83"/>
      <c r="I43" s="83" t="s">
        <v>1566</v>
      </c>
      <c r="J43" s="83">
        <v>6</v>
      </c>
      <c r="K43" s="83"/>
      <c r="L43" s="249" t="s">
        <v>744</v>
      </c>
      <c r="M43" s="249"/>
      <c r="N43" s="110"/>
    </row>
    <row r="44" spans="1:14" s="107" customFormat="1" x14ac:dyDescent="0.25">
      <c r="A44" s="110">
        <v>2</v>
      </c>
      <c r="B44" s="83" t="s">
        <v>33</v>
      </c>
      <c r="C44" s="83" t="s">
        <v>34</v>
      </c>
      <c r="D44" s="110" t="s">
        <v>729</v>
      </c>
      <c r="E44" s="81"/>
      <c r="F44" s="81" t="s">
        <v>1036</v>
      </c>
      <c r="G44" s="83" t="s">
        <v>1036</v>
      </c>
      <c r="H44" s="83"/>
      <c r="I44" s="83" t="s">
        <v>1554</v>
      </c>
      <c r="J44" s="83">
        <v>10</v>
      </c>
      <c r="K44" s="110" t="s">
        <v>729</v>
      </c>
      <c r="L44" s="249"/>
      <c r="M44" s="249"/>
      <c r="N44" s="110" t="s">
        <v>729</v>
      </c>
    </row>
    <row r="45" spans="1:14" s="107" customFormat="1" ht="30" x14ac:dyDescent="0.25">
      <c r="A45" s="110">
        <v>2</v>
      </c>
      <c r="B45" s="83" t="s">
        <v>35</v>
      </c>
      <c r="C45" s="83" t="s">
        <v>36</v>
      </c>
      <c r="D45" s="110" t="s">
        <v>729</v>
      </c>
      <c r="E45" s="79"/>
      <c r="F45" s="81" t="s">
        <v>865</v>
      </c>
      <c r="G45" s="83" t="s">
        <v>1163</v>
      </c>
      <c r="H45" s="79" t="s">
        <v>1157</v>
      </c>
      <c r="I45" s="83" t="s">
        <v>1554</v>
      </c>
      <c r="J45" s="83">
        <v>2</v>
      </c>
      <c r="K45" s="83"/>
      <c r="L45" s="249" t="s">
        <v>743</v>
      </c>
      <c r="M45" s="249"/>
      <c r="N45" s="110"/>
    </row>
    <row r="46" spans="1:14" s="107" customFormat="1" ht="30" x14ac:dyDescent="0.25">
      <c r="A46" s="110">
        <v>2</v>
      </c>
      <c r="B46" s="83" t="s">
        <v>37</v>
      </c>
      <c r="C46" s="83" t="s">
        <v>1616</v>
      </c>
      <c r="D46" s="110" t="s">
        <v>729</v>
      </c>
      <c r="E46" s="79"/>
      <c r="F46" s="83" t="s">
        <v>1158</v>
      </c>
      <c r="G46" s="83" t="s">
        <v>1459</v>
      </c>
      <c r="H46" s="79" t="s">
        <v>1460</v>
      </c>
      <c r="I46" s="83" t="s">
        <v>1554</v>
      </c>
      <c r="J46" s="83">
        <v>3</v>
      </c>
      <c r="K46" s="83"/>
      <c r="L46" s="249" t="s">
        <v>743</v>
      </c>
      <c r="M46" s="249"/>
      <c r="N46" s="110" t="s">
        <v>729</v>
      </c>
    </row>
    <row r="47" spans="1:14" s="107" customFormat="1" x14ac:dyDescent="0.25">
      <c r="A47" s="110">
        <v>2</v>
      </c>
      <c r="B47" s="83" t="s">
        <v>39</v>
      </c>
      <c r="C47" s="83" t="s">
        <v>40</v>
      </c>
      <c r="D47" s="110" t="s">
        <v>729</v>
      </c>
      <c r="E47" s="81"/>
      <c r="F47" s="81" t="s">
        <v>839</v>
      </c>
      <c r="G47" s="83" t="s">
        <v>839</v>
      </c>
      <c r="H47" s="83"/>
      <c r="I47" s="83" t="s">
        <v>1554</v>
      </c>
      <c r="J47" s="83">
        <v>2</v>
      </c>
      <c r="K47" s="83"/>
      <c r="L47" s="249"/>
      <c r="M47" s="249"/>
      <c r="N47" s="110"/>
    </row>
    <row r="48" spans="1:14" s="107" customFormat="1" x14ac:dyDescent="0.25">
      <c r="A48" s="110">
        <v>2</v>
      </c>
      <c r="B48" s="83" t="s">
        <v>41</v>
      </c>
      <c r="C48" s="83" t="s">
        <v>42</v>
      </c>
      <c r="D48" s="110" t="s">
        <v>729</v>
      </c>
      <c r="E48" s="81"/>
      <c r="F48" s="81" t="s">
        <v>1037</v>
      </c>
      <c r="G48" s="83" t="s">
        <v>1037</v>
      </c>
      <c r="H48" s="83"/>
      <c r="I48" s="83" t="s">
        <v>1554</v>
      </c>
      <c r="J48" s="83">
        <v>2</v>
      </c>
      <c r="K48" s="83"/>
      <c r="L48" s="249" t="s">
        <v>744</v>
      </c>
      <c r="M48" s="249"/>
      <c r="N48" s="110"/>
    </row>
    <row r="49" spans="1:14" s="107" customFormat="1" x14ac:dyDescent="0.25">
      <c r="A49" s="110">
        <v>2</v>
      </c>
      <c r="B49" s="83" t="s">
        <v>43</v>
      </c>
      <c r="C49" s="83" t="s">
        <v>44</v>
      </c>
      <c r="D49" s="110" t="s">
        <v>729</v>
      </c>
      <c r="E49" s="81"/>
      <c r="F49" s="81" t="s">
        <v>841</v>
      </c>
      <c r="G49" s="83" t="s">
        <v>841</v>
      </c>
      <c r="H49" s="83"/>
      <c r="I49" s="83" t="s">
        <v>1554</v>
      </c>
      <c r="J49" s="83">
        <v>5</v>
      </c>
      <c r="K49" s="83"/>
      <c r="L49" s="249"/>
      <c r="M49" s="249"/>
      <c r="N49" s="110"/>
    </row>
    <row r="50" spans="1:14" s="107" customFormat="1" x14ac:dyDescent="0.25">
      <c r="A50" s="110">
        <v>2</v>
      </c>
      <c r="B50" s="83" t="s">
        <v>45</v>
      </c>
      <c r="C50" s="83" t="s">
        <v>46</v>
      </c>
      <c r="D50" s="110" t="s">
        <v>729</v>
      </c>
      <c r="E50" s="81"/>
      <c r="F50" s="81" t="s">
        <v>842</v>
      </c>
      <c r="G50" s="83" t="s">
        <v>842</v>
      </c>
      <c r="H50" s="83"/>
      <c r="I50" s="83" t="s">
        <v>1554</v>
      </c>
      <c r="J50" s="83">
        <v>2</v>
      </c>
      <c r="K50" s="83"/>
      <c r="L50" s="249"/>
      <c r="M50" s="249"/>
      <c r="N50" s="110"/>
    </row>
    <row r="51" spans="1:14" s="107" customFormat="1" x14ac:dyDescent="0.25">
      <c r="A51" s="110">
        <v>2</v>
      </c>
      <c r="B51" s="83" t="s">
        <v>48</v>
      </c>
      <c r="C51" s="83" t="s">
        <v>49</v>
      </c>
      <c r="D51" s="110" t="s">
        <v>729</v>
      </c>
      <c r="E51" s="81"/>
      <c r="F51" s="81" t="s">
        <v>843</v>
      </c>
      <c r="G51" s="83" t="s">
        <v>843</v>
      </c>
      <c r="H51" s="83"/>
      <c r="I51" s="83" t="s">
        <v>1554</v>
      </c>
      <c r="J51" s="83">
        <v>2</v>
      </c>
      <c r="K51" s="83"/>
      <c r="L51" s="249"/>
      <c r="M51" s="249"/>
      <c r="N51" s="110"/>
    </row>
    <row r="52" spans="1:14" s="107" customFormat="1" x14ac:dyDescent="0.25">
      <c r="A52" s="110">
        <v>2</v>
      </c>
      <c r="B52" s="83" t="s">
        <v>51</v>
      </c>
      <c r="C52" s="83" t="s">
        <v>53</v>
      </c>
      <c r="D52" s="110" t="s">
        <v>729</v>
      </c>
      <c r="E52" s="81"/>
      <c r="F52" s="81" t="s">
        <v>845</v>
      </c>
      <c r="G52" s="83" t="s">
        <v>845</v>
      </c>
      <c r="H52" s="83"/>
      <c r="I52" s="83" t="s">
        <v>1554</v>
      </c>
      <c r="J52" s="83">
        <v>4</v>
      </c>
      <c r="K52" s="83"/>
      <c r="L52" s="249" t="s">
        <v>1130</v>
      </c>
      <c r="M52" s="249"/>
      <c r="N52" s="110"/>
    </row>
    <row r="53" spans="1:14" s="107" customFormat="1" x14ac:dyDescent="0.25">
      <c r="A53" s="110">
        <v>2</v>
      </c>
      <c r="B53" s="83" t="s">
        <v>55</v>
      </c>
      <c r="C53" s="83" t="s">
        <v>57</v>
      </c>
      <c r="D53" s="110" t="s">
        <v>729</v>
      </c>
      <c r="E53" s="81"/>
      <c r="F53" s="81" t="s">
        <v>848</v>
      </c>
      <c r="G53" s="83" t="s">
        <v>848</v>
      </c>
      <c r="H53" s="83"/>
      <c r="I53" s="83" t="s">
        <v>1554</v>
      </c>
      <c r="J53" s="83">
        <v>4</v>
      </c>
      <c r="K53" s="83"/>
      <c r="L53" s="249" t="s">
        <v>1130</v>
      </c>
      <c r="M53" s="249"/>
      <c r="N53" s="110"/>
    </row>
    <row r="54" spans="1:14" s="107" customFormat="1" x14ac:dyDescent="0.25">
      <c r="A54" s="110">
        <v>2</v>
      </c>
      <c r="B54" s="83" t="s">
        <v>59</v>
      </c>
      <c r="C54" s="83" t="s">
        <v>60</v>
      </c>
      <c r="D54" s="110" t="s">
        <v>729</v>
      </c>
      <c r="E54" s="81"/>
      <c r="F54" s="81" t="s">
        <v>1038</v>
      </c>
      <c r="G54" s="83" t="s">
        <v>1038</v>
      </c>
      <c r="H54" s="83"/>
      <c r="I54" s="83" t="s">
        <v>1570</v>
      </c>
      <c r="J54" s="83">
        <v>15.2</v>
      </c>
      <c r="K54" s="83"/>
      <c r="L54" s="249" t="s">
        <v>744</v>
      </c>
      <c r="M54" s="249"/>
      <c r="N54" s="110"/>
    </row>
    <row r="55" spans="1:14" s="107" customFormat="1" x14ac:dyDescent="0.25">
      <c r="A55" s="110">
        <v>2</v>
      </c>
      <c r="B55" s="83" t="s">
        <v>61</v>
      </c>
      <c r="C55" s="83" t="s">
        <v>62</v>
      </c>
      <c r="D55" s="110" t="s">
        <v>729</v>
      </c>
      <c r="E55" s="81"/>
      <c r="F55" s="81" t="s">
        <v>1039</v>
      </c>
      <c r="G55" s="83" t="s">
        <v>1039</v>
      </c>
      <c r="H55" s="83"/>
      <c r="I55" s="83" t="s">
        <v>1570</v>
      </c>
      <c r="J55" s="83">
        <v>15.2</v>
      </c>
      <c r="K55" s="83"/>
      <c r="L55" s="249" t="s">
        <v>744</v>
      </c>
      <c r="M55" s="249"/>
      <c r="N55" s="110"/>
    </row>
    <row r="56" spans="1:14" s="107" customFormat="1" x14ac:dyDescent="0.25">
      <c r="A56" s="110">
        <v>2</v>
      </c>
      <c r="B56" s="83" t="s">
        <v>63</v>
      </c>
      <c r="C56" s="83" t="s">
        <v>64</v>
      </c>
      <c r="D56" s="110" t="s">
        <v>729</v>
      </c>
      <c r="E56" s="81"/>
      <c r="F56" s="81" t="s">
        <v>1040</v>
      </c>
      <c r="G56" s="83" t="s">
        <v>1040</v>
      </c>
      <c r="H56" s="83"/>
      <c r="I56" s="83" t="s">
        <v>1570</v>
      </c>
      <c r="J56" s="83">
        <v>15.2</v>
      </c>
      <c r="K56" s="83"/>
      <c r="L56" s="249" t="s">
        <v>744</v>
      </c>
      <c r="M56" s="249"/>
      <c r="N56" s="110"/>
    </row>
    <row r="57" spans="1:14" s="107" customFormat="1" x14ac:dyDescent="0.25">
      <c r="A57" s="110">
        <v>2</v>
      </c>
      <c r="B57" s="83" t="s">
        <v>65</v>
      </c>
      <c r="C57" s="83" t="s">
        <v>66</v>
      </c>
      <c r="D57" s="110" t="s">
        <v>729</v>
      </c>
      <c r="E57" s="81"/>
      <c r="F57" s="81" t="s">
        <v>850</v>
      </c>
      <c r="G57" s="83" t="s">
        <v>850</v>
      </c>
      <c r="H57" s="83"/>
      <c r="I57" s="83" t="s">
        <v>1570</v>
      </c>
      <c r="J57" s="83">
        <v>15.2</v>
      </c>
      <c r="K57" s="83"/>
      <c r="L57" s="249"/>
      <c r="M57" s="249"/>
      <c r="N57" s="110"/>
    </row>
    <row r="58" spans="1:14" s="107" customFormat="1" x14ac:dyDescent="0.25">
      <c r="A58" s="110">
        <v>2</v>
      </c>
      <c r="B58" s="83" t="s">
        <v>67</v>
      </c>
      <c r="C58" s="83" t="s">
        <v>68</v>
      </c>
      <c r="D58" s="110" t="s">
        <v>729</v>
      </c>
      <c r="E58" s="81"/>
      <c r="F58" s="81" t="s">
        <v>851</v>
      </c>
      <c r="G58" s="83" t="s">
        <v>851</v>
      </c>
      <c r="H58" s="83"/>
      <c r="I58" s="83" t="s">
        <v>1570</v>
      </c>
      <c r="J58" s="83">
        <v>15.2</v>
      </c>
      <c r="K58" s="83"/>
      <c r="L58" s="249"/>
      <c r="M58" s="249"/>
      <c r="N58" s="110"/>
    </row>
    <row r="59" spans="1:14" s="107" customFormat="1" x14ac:dyDescent="0.25">
      <c r="A59" s="110">
        <v>2</v>
      </c>
      <c r="B59" s="83" t="s">
        <v>69</v>
      </c>
      <c r="C59" s="83" t="s">
        <v>70</v>
      </c>
      <c r="D59" s="110" t="s">
        <v>729</v>
      </c>
      <c r="E59" s="81"/>
      <c r="F59" s="81" t="s">
        <v>863</v>
      </c>
      <c r="G59" s="83" t="s">
        <v>863</v>
      </c>
      <c r="H59" s="83"/>
      <c r="I59" s="83" t="s">
        <v>1566</v>
      </c>
      <c r="J59" s="83">
        <v>20</v>
      </c>
      <c r="K59" s="83"/>
      <c r="L59" s="249"/>
      <c r="M59" s="249" t="s">
        <v>590</v>
      </c>
      <c r="N59" s="110"/>
    </row>
    <row r="60" spans="1:14" s="107" customFormat="1" x14ac:dyDescent="0.25">
      <c r="A60" s="110">
        <v>2</v>
      </c>
      <c r="B60" s="83" t="s">
        <v>71</v>
      </c>
      <c r="C60" s="83" t="s">
        <v>73</v>
      </c>
      <c r="D60" s="110" t="s">
        <v>729</v>
      </c>
      <c r="E60" s="81"/>
      <c r="F60" s="81" t="s">
        <v>854</v>
      </c>
      <c r="G60" s="83" t="s">
        <v>854</v>
      </c>
      <c r="H60" s="83"/>
      <c r="I60" s="83" t="s">
        <v>1554</v>
      </c>
      <c r="J60" s="83">
        <v>4</v>
      </c>
      <c r="K60" s="83"/>
      <c r="L60" s="249" t="s">
        <v>1130</v>
      </c>
      <c r="M60" s="249"/>
      <c r="N60" s="110"/>
    </row>
    <row r="61" spans="1:14" s="107" customFormat="1" x14ac:dyDescent="0.25">
      <c r="A61" s="110">
        <v>2</v>
      </c>
      <c r="B61" s="83" t="s">
        <v>75</v>
      </c>
      <c r="C61" s="83" t="s">
        <v>76</v>
      </c>
      <c r="D61" s="110" t="s">
        <v>729</v>
      </c>
      <c r="E61" s="81"/>
      <c r="F61" s="81" t="s">
        <v>1041</v>
      </c>
      <c r="G61" s="83" t="s">
        <v>1041</v>
      </c>
      <c r="H61" s="83"/>
      <c r="I61" s="83" t="s">
        <v>1570</v>
      </c>
      <c r="J61" s="83">
        <v>15.2</v>
      </c>
      <c r="K61" s="83"/>
      <c r="L61" s="249" t="s">
        <v>744</v>
      </c>
      <c r="M61" s="249"/>
      <c r="N61" s="110"/>
    </row>
    <row r="62" spans="1:14" s="107" customFormat="1" x14ac:dyDescent="0.25">
      <c r="A62" s="110">
        <v>2</v>
      </c>
      <c r="B62" s="83" t="s">
        <v>77</v>
      </c>
      <c r="C62" s="83" t="s">
        <v>78</v>
      </c>
      <c r="D62" s="110" t="s">
        <v>729</v>
      </c>
      <c r="E62" s="81"/>
      <c r="F62" s="81" t="s">
        <v>855</v>
      </c>
      <c r="G62" s="83" t="s">
        <v>855</v>
      </c>
      <c r="H62" s="83"/>
      <c r="I62" s="83" t="s">
        <v>1554</v>
      </c>
      <c r="J62" s="83">
        <v>2</v>
      </c>
      <c r="K62" s="83"/>
      <c r="L62" s="249"/>
      <c r="M62" s="249"/>
      <c r="N62" s="110" t="s">
        <v>729</v>
      </c>
    </row>
    <row r="63" spans="1:14" s="107" customFormat="1" x14ac:dyDescent="0.25">
      <c r="A63" s="110">
        <v>2</v>
      </c>
      <c r="B63" s="83" t="s">
        <v>79</v>
      </c>
      <c r="C63" s="83" t="s">
        <v>80</v>
      </c>
      <c r="D63" s="110" t="s">
        <v>729</v>
      </c>
      <c r="E63" s="81"/>
      <c r="F63" s="81" t="s">
        <v>856</v>
      </c>
      <c r="G63" s="83" t="s">
        <v>856</v>
      </c>
      <c r="H63" s="83"/>
      <c r="I63" s="83" t="s">
        <v>1554</v>
      </c>
      <c r="J63" s="83">
        <v>2</v>
      </c>
      <c r="K63" s="83"/>
      <c r="L63" s="249"/>
      <c r="M63" s="249"/>
      <c r="N63" s="110"/>
    </row>
    <row r="64" spans="1:14" s="107" customFormat="1" x14ac:dyDescent="0.25">
      <c r="A64" s="110">
        <v>2</v>
      </c>
      <c r="B64" s="83" t="s">
        <v>81</v>
      </c>
      <c r="C64" s="83" t="s">
        <v>82</v>
      </c>
      <c r="D64" s="110" t="s">
        <v>729</v>
      </c>
      <c r="E64" s="81"/>
      <c r="F64" s="81" t="s">
        <v>1042</v>
      </c>
      <c r="G64" s="83" t="s">
        <v>1042</v>
      </c>
      <c r="H64" s="83"/>
      <c r="I64" s="83" t="s">
        <v>1554</v>
      </c>
      <c r="J64" s="83">
        <v>5</v>
      </c>
      <c r="K64" s="83"/>
      <c r="L64" s="249"/>
      <c r="M64" s="249"/>
      <c r="N64" s="110" t="s">
        <v>729</v>
      </c>
    </row>
    <row r="65" spans="1:18" s="107" customFormat="1" x14ac:dyDescent="0.25">
      <c r="A65" s="110">
        <v>2</v>
      </c>
      <c r="B65" s="83" t="s">
        <v>83</v>
      </c>
      <c r="C65" s="83" t="s">
        <v>84</v>
      </c>
      <c r="D65" s="110" t="s">
        <v>729</v>
      </c>
      <c r="E65" s="81"/>
      <c r="F65" s="81" t="s">
        <v>1016</v>
      </c>
      <c r="G65" s="83" t="s">
        <v>1016</v>
      </c>
      <c r="H65" s="83" t="s">
        <v>1159</v>
      </c>
      <c r="I65" s="83" t="s">
        <v>1566</v>
      </c>
      <c r="J65" s="83">
        <v>20</v>
      </c>
      <c r="K65" s="83"/>
      <c r="L65" s="249"/>
      <c r="M65" s="249" t="s">
        <v>590</v>
      </c>
      <c r="N65" s="110"/>
    </row>
    <row r="66" spans="1:18" s="107" customFormat="1" x14ac:dyDescent="0.25">
      <c r="A66" s="110">
        <v>2</v>
      </c>
      <c r="B66" s="83" t="s">
        <v>85</v>
      </c>
      <c r="C66" s="83" t="s">
        <v>86</v>
      </c>
      <c r="D66" s="110" t="s">
        <v>729</v>
      </c>
      <c r="E66" s="81"/>
      <c r="F66" s="81" t="s">
        <v>1017</v>
      </c>
      <c r="G66" s="83" t="s">
        <v>1017</v>
      </c>
      <c r="H66" s="83" t="s">
        <v>1159</v>
      </c>
      <c r="I66" s="83" t="s">
        <v>1566</v>
      </c>
      <c r="J66" s="83">
        <v>20</v>
      </c>
      <c r="K66" s="83"/>
      <c r="L66" s="249"/>
      <c r="M66" s="249" t="s">
        <v>590</v>
      </c>
      <c r="N66" s="110"/>
    </row>
    <row r="67" spans="1:18" s="107" customFormat="1" x14ac:dyDescent="0.25">
      <c r="A67" s="110">
        <v>2</v>
      </c>
      <c r="B67" s="83" t="s">
        <v>87</v>
      </c>
      <c r="C67" s="83" t="s">
        <v>88</v>
      </c>
      <c r="D67" s="110" t="s">
        <v>729</v>
      </c>
      <c r="E67" s="81"/>
      <c r="F67" s="81" t="s">
        <v>1043</v>
      </c>
      <c r="G67" s="83" t="s">
        <v>1043</v>
      </c>
      <c r="H67" s="83"/>
      <c r="I67" s="83" t="s">
        <v>1554</v>
      </c>
      <c r="J67" s="83">
        <v>1</v>
      </c>
      <c r="K67" s="83"/>
      <c r="L67" s="249" t="s">
        <v>744</v>
      </c>
      <c r="M67" s="249"/>
      <c r="N67" s="110"/>
    </row>
    <row r="68" spans="1:18" s="107" customFormat="1" x14ac:dyDescent="0.25">
      <c r="A68" s="110">
        <v>2</v>
      </c>
      <c r="B68" s="83" t="s">
        <v>89</v>
      </c>
      <c r="C68" s="83" t="s">
        <v>90</v>
      </c>
      <c r="D68" s="110" t="s">
        <v>729</v>
      </c>
      <c r="E68" s="81"/>
      <c r="F68" s="81" t="s">
        <v>1018</v>
      </c>
      <c r="G68" s="83" t="s">
        <v>1018</v>
      </c>
      <c r="H68" s="83" t="s">
        <v>1159</v>
      </c>
      <c r="I68" s="83" t="s">
        <v>1566</v>
      </c>
      <c r="J68" s="83">
        <v>20</v>
      </c>
      <c r="K68" s="83"/>
      <c r="L68" s="249"/>
      <c r="M68" s="249" t="s">
        <v>590</v>
      </c>
      <c r="N68" s="110"/>
    </row>
    <row r="69" spans="1:18" s="107" customFormat="1" x14ac:dyDescent="0.25">
      <c r="A69" s="110">
        <v>2</v>
      </c>
      <c r="B69" s="83" t="s">
        <v>91</v>
      </c>
      <c r="C69" s="83" t="s">
        <v>92</v>
      </c>
      <c r="D69" s="110" t="s">
        <v>729</v>
      </c>
      <c r="E69" s="81"/>
      <c r="F69" s="81" t="s">
        <v>861</v>
      </c>
      <c r="G69" s="83" t="s">
        <v>861</v>
      </c>
      <c r="H69" s="83"/>
      <c r="I69" s="83" t="s">
        <v>1554</v>
      </c>
      <c r="J69" s="83">
        <v>7</v>
      </c>
      <c r="K69" s="83"/>
      <c r="L69" s="249"/>
      <c r="M69" s="249"/>
      <c r="N69" s="110"/>
    </row>
    <row r="70" spans="1:18" s="107" customFormat="1" x14ac:dyDescent="0.25">
      <c r="A70" s="110">
        <v>2</v>
      </c>
      <c r="B70" s="83" t="s">
        <v>93</v>
      </c>
      <c r="C70" s="83" t="s">
        <v>94</v>
      </c>
      <c r="D70" s="110" t="s">
        <v>729</v>
      </c>
      <c r="E70" s="81"/>
      <c r="F70" s="81" t="s">
        <v>858</v>
      </c>
      <c r="G70" s="83" t="s">
        <v>858</v>
      </c>
      <c r="H70" s="83"/>
      <c r="I70" s="83" t="s">
        <v>1566</v>
      </c>
      <c r="J70" s="83">
        <v>1</v>
      </c>
      <c r="K70" s="83"/>
      <c r="L70" s="249"/>
      <c r="M70" s="249"/>
      <c r="N70" s="110"/>
    </row>
    <row r="71" spans="1:18" s="107" customFormat="1" x14ac:dyDescent="0.25">
      <c r="A71" s="110">
        <v>2</v>
      </c>
      <c r="B71" s="83" t="s">
        <v>95</v>
      </c>
      <c r="C71" s="83" t="s">
        <v>96</v>
      </c>
      <c r="D71" s="110" t="s">
        <v>729</v>
      </c>
      <c r="E71" s="81"/>
      <c r="F71" s="81" t="s">
        <v>859</v>
      </c>
      <c r="G71" s="83" t="s">
        <v>859</v>
      </c>
      <c r="H71" s="83"/>
      <c r="I71" s="83" t="s">
        <v>1566</v>
      </c>
      <c r="J71" s="83">
        <v>1</v>
      </c>
      <c r="K71" s="83"/>
      <c r="L71" s="249"/>
      <c r="M71" s="249"/>
      <c r="N71" s="110"/>
    </row>
    <row r="72" spans="1:18" s="107" customFormat="1" x14ac:dyDescent="0.25">
      <c r="A72" s="110">
        <v>2</v>
      </c>
      <c r="B72" s="83" t="s">
        <v>97</v>
      </c>
      <c r="C72" s="83" t="s">
        <v>98</v>
      </c>
      <c r="D72" s="110" t="s">
        <v>729</v>
      </c>
      <c r="E72" s="81"/>
      <c r="F72" s="81" t="s">
        <v>860</v>
      </c>
      <c r="G72" s="83" t="s">
        <v>860</v>
      </c>
      <c r="H72" s="83"/>
      <c r="I72" s="83" t="s">
        <v>1554</v>
      </c>
      <c r="J72" s="83">
        <v>2</v>
      </c>
      <c r="K72" s="83"/>
      <c r="L72" s="249"/>
      <c r="M72" s="249"/>
      <c r="N72" s="110"/>
    </row>
    <row r="73" spans="1:18" s="100" customFormat="1" x14ac:dyDescent="0.25">
      <c r="A73" s="110">
        <v>3</v>
      </c>
      <c r="B73" s="83" t="s">
        <v>1451</v>
      </c>
      <c r="C73" s="83" t="s">
        <v>1452</v>
      </c>
      <c r="D73" s="110" t="s">
        <v>729</v>
      </c>
      <c r="E73" s="81"/>
      <c r="F73" s="83" t="s">
        <v>1453</v>
      </c>
      <c r="G73" s="83" t="s">
        <v>1453</v>
      </c>
      <c r="H73" s="263" t="s">
        <v>1457</v>
      </c>
      <c r="I73" s="83" t="s">
        <v>1554</v>
      </c>
      <c r="J73" s="83">
        <v>1</v>
      </c>
      <c r="K73" s="83"/>
      <c r="L73" s="249"/>
      <c r="M73" s="249"/>
      <c r="N73" s="110"/>
    </row>
    <row r="74" spans="1:18" s="100" customFormat="1" x14ac:dyDescent="0.25">
      <c r="A74" s="110">
        <v>2</v>
      </c>
      <c r="B74" s="256" t="s">
        <v>1454</v>
      </c>
      <c r="C74" s="256" t="s">
        <v>1455</v>
      </c>
      <c r="D74" s="110" t="s">
        <v>729</v>
      </c>
      <c r="E74" s="256"/>
      <c r="F74" s="256" t="s">
        <v>1456</v>
      </c>
      <c r="G74" s="256" t="s">
        <v>1456</v>
      </c>
      <c r="H74" s="263" t="s">
        <v>1457</v>
      </c>
      <c r="I74" s="83" t="s">
        <v>1566</v>
      </c>
      <c r="J74" s="83">
        <v>1</v>
      </c>
      <c r="K74" s="83"/>
      <c r="L74" s="249"/>
      <c r="M74" s="249"/>
      <c r="N74" s="110"/>
    </row>
    <row r="75" spans="1:18" x14ac:dyDescent="0.25">
      <c r="L75" s="245"/>
      <c r="O75" s="107"/>
      <c r="P75" s="107"/>
      <c r="Q75" s="107"/>
      <c r="R75" s="107"/>
    </row>
    <row r="76" spans="1:18" x14ac:dyDescent="0.25">
      <c r="L76" s="245"/>
    </row>
    <row r="77" spans="1:18" x14ac:dyDescent="0.25">
      <c r="L77" s="245"/>
    </row>
    <row r="78" spans="1:18" ht="15.75" x14ac:dyDescent="0.25">
      <c r="A78" s="272" t="s">
        <v>1641</v>
      </c>
      <c r="L78" s="245"/>
    </row>
    <row r="79" spans="1:18" s="107" customFormat="1" x14ac:dyDescent="0.25">
      <c r="A79" s="110" t="s">
        <v>1636</v>
      </c>
      <c r="B79" s="83" t="s">
        <v>21</v>
      </c>
      <c r="C79" s="83" t="s">
        <v>22</v>
      </c>
      <c r="D79" s="110" t="s">
        <v>729</v>
      </c>
      <c r="E79" s="79" t="s">
        <v>1637</v>
      </c>
      <c r="F79" s="118" t="s">
        <v>1154</v>
      </c>
      <c r="G79" s="118" t="s">
        <v>1154</v>
      </c>
      <c r="H79" s="80" t="s">
        <v>1606</v>
      </c>
      <c r="I79" s="83" t="s">
        <v>1554</v>
      </c>
      <c r="J79" s="83">
        <v>2</v>
      </c>
      <c r="K79" s="83"/>
      <c r="L79" s="249" t="s">
        <v>743</v>
      </c>
      <c r="M79" s="249"/>
      <c r="N79" s="110"/>
    </row>
  </sheetData>
  <sheetProtection algorithmName="SHA-512" hashValue="ZOKb1QAuH6/ZRfBmWBmzjZ371jef3B6quSZhLV4c7Pr9v5Wp9DXOA/PaWSTHY1tAL9BYrIDUyQkAlR82dQauLw==" saltValue="l1iv8isM8XOSiY4PWtBEug==" spinCount="100000" sheet="1" selectLockedCells="1"/>
  <autoFilter ref="A2:N72" xr:uid="{00000000-0009-0000-0000-000002000000}"/>
  <conditionalFormatting sqref="E1">
    <cfRule type="cellIs" dxfId="20" priority="6" operator="equal">
      <formula>"DO NOT INCLUDE"</formula>
    </cfRule>
  </conditionalFormatting>
  <conditionalFormatting sqref="E20">
    <cfRule type="cellIs" dxfId="19" priority="8" operator="equal">
      <formula>"DO NOT INCLUDE"</formula>
    </cfRule>
  </conditionalFormatting>
  <conditionalFormatting sqref="F1">
    <cfRule type="cellIs" dxfId="18" priority="7" operator="equal">
      <formula>"LDS - DENTAL CLAIMS "</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5"/>
  <sheetViews>
    <sheetView zoomScaleNormal="100" workbookViewId="0">
      <selection activeCell="C2" sqref="C2"/>
    </sheetView>
  </sheetViews>
  <sheetFormatPr defaultColWidth="9.140625" defaultRowHeight="15" x14ac:dyDescent="0.25"/>
  <cols>
    <col min="1" max="1" width="8.7109375" customWidth="1"/>
    <col min="2" max="2" width="14.7109375" customWidth="1"/>
    <col min="3" max="3" width="52.7109375" customWidth="1"/>
    <col min="4" max="4" width="8.7109375" customWidth="1"/>
    <col min="5" max="5" width="48.7109375" style="45" customWidth="1"/>
    <col min="6" max="7" width="58.7109375" hidden="1" customWidth="1"/>
    <col min="8" max="8" width="58.7109375" style="9" hidden="1" customWidth="1"/>
    <col min="9" max="10" width="9.140625" customWidth="1"/>
    <col min="11" max="11" width="9.140625" hidden="1" customWidth="1"/>
    <col min="12" max="12" width="9.7109375" hidden="1" customWidth="1"/>
    <col min="13" max="14" width="9.140625" hidden="1" customWidth="1"/>
  </cols>
  <sheetData>
    <row r="1" spans="1:14" ht="21" x14ac:dyDescent="0.35">
      <c r="A1" s="183" t="s">
        <v>1595</v>
      </c>
      <c r="E1" s="184" t="str">
        <f>IF('Request Form'!B16="N","DO NOT INCLUDE",IF('Request Form'!B16="Y","INCLUDE IN"))</f>
        <v>DO NOT INCLUDE</v>
      </c>
      <c r="F1" s="183" t="str">
        <f>IF(E1="DO NOT INCLUDE", "LDS - MEDICAL CLAIMS ","LDS - MEDICAL CLAIMS")</f>
        <v xml:space="preserve">LDS - MEDICAL CLAIMS </v>
      </c>
      <c r="G1" s="120" t="s">
        <v>1640</v>
      </c>
    </row>
    <row r="2" spans="1:14" s="112" customFormat="1" ht="30" customHeight="1" x14ac:dyDescent="0.25">
      <c r="A2" s="202" t="s">
        <v>724</v>
      </c>
      <c r="B2" s="202" t="s">
        <v>0</v>
      </c>
      <c r="C2" s="202" t="s">
        <v>1</v>
      </c>
      <c r="D2" s="202" t="s">
        <v>725</v>
      </c>
      <c r="E2" s="202" t="s">
        <v>727</v>
      </c>
      <c r="F2" s="202" t="s">
        <v>1639</v>
      </c>
      <c r="G2" s="202" t="s">
        <v>1601</v>
      </c>
      <c r="H2" s="202" t="s">
        <v>1143</v>
      </c>
      <c r="I2" s="203" t="s">
        <v>1000</v>
      </c>
      <c r="J2" s="203" t="s">
        <v>1564</v>
      </c>
      <c r="K2" s="204" t="s">
        <v>728</v>
      </c>
      <c r="L2" s="204" t="s">
        <v>662</v>
      </c>
      <c r="M2" s="204" t="s">
        <v>1019</v>
      </c>
      <c r="N2" s="204" t="s">
        <v>746</v>
      </c>
    </row>
    <row r="3" spans="1:14" s="107" customFormat="1" ht="30" x14ac:dyDescent="0.25">
      <c r="A3" s="205">
        <v>2</v>
      </c>
      <c r="B3" s="206" t="s">
        <v>130</v>
      </c>
      <c r="C3" s="219" t="s">
        <v>38</v>
      </c>
      <c r="D3" s="205" t="str">
        <f>LOOKUP('Look up tables'!AL16,'Look up tables'!K4:L7)</f>
        <v>-</v>
      </c>
      <c r="E3" s="207"/>
      <c r="F3" s="206" t="s">
        <v>1112</v>
      </c>
      <c r="G3" s="206" t="s">
        <v>1461</v>
      </c>
      <c r="H3" s="219" t="s">
        <v>1460</v>
      </c>
      <c r="I3" s="206" t="s">
        <v>1554</v>
      </c>
      <c r="J3" s="206">
        <v>5</v>
      </c>
      <c r="K3" s="206"/>
      <c r="L3" s="246" t="s">
        <v>743</v>
      </c>
      <c r="M3" s="205" t="s">
        <v>745</v>
      </c>
      <c r="N3" s="205" t="s">
        <v>729</v>
      </c>
    </row>
    <row r="4" spans="1:14" s="107" customFormat="1" x14ac:dyDescent="0.25">
      <c r="A4" s="90"/>
      <c r="B4" s="91"/>
      <c r="C4" s="121"/>
      <c r="D4" s="90"/>
      <c r="E4" s="123"/>
      <c r="F4" s="98"/>
      <c r="G4" s="91"/>
      <c r="H4" s="121"/>
      <c r="I4" s="91"/>
      <c r="J4" s="91"/>
      <c r="K4" s="91"/>
      <c r="L4" s="247"/>
      <c r="M4" s="90"/>
      <c r="N4" s="90"/>
    </row>
    <row r="5" spans="1:14" s="107" customFormat="1" x14ac:dyDescent="0.25">
      <c r="A5" s="205">
        <v>2</v>
      </c>
      <c r="B5" s="206" t="s">
        <v>743</v>
      </c>
      <c r="C5" s="219" t="s">
        <v>2</v>
      </c>
      <c r="D5" s="205" t="str">
        <f>LOOKUP('Look up tables'!$AP$16,'Look up tables'!$Y$4:$Z$15)</f>
        <v>-</v>
      </c>
      <c r="E5" s="207" t="s">
        <v>1140</v>
      </c>
      <c r="F5" s="208" t="s">
        <v>755</v>
      </c>
      <c r="G5" s="206" t="s">
        <v>1109</v>
      </c>
      <c r="H5" s="219"/>
      <c r="I5" s="206" t="s">
        <v>1554</v>
      </c>
      <c r="J5" s="206">
        <v>2</v>
      </c>
      <c r="K5" s="206"/>
      <c r="L5" s="246" t="s">
        <v>1565</v>
      </c>
      <c r="M5" s="205" t="s">
        <v>623</v>
      </c>
      <c r="N5" s="205" t="s">
        <v>623</v>
      </c>
    </row>
    <row r="6" spans="1:14" s="107" customFormat="1" x14ac:dyDescent="0.25">
      <c r="A6" s="205">
        <v>2</v>
      </c>
      <c r="B6" s="206" t="s">
        <v>743</v>
      </c>
      <c r="C6" s="219" t="s">
        <v>1139</v>
      </c>
      <c r="D6" s="205" t="str">
        <f>LOOKUP('Look up tables'!$AP$16,'Look up tables'!$Y$4:$Z$15)</f>
        <v>-</v>
      </c>
      <c r="E6" s="207"/>
      <c r="F6" s="208" t="s">
        <v>830</v>
      </c>
      <c r="G6" s="206" t="s">
        <v>1147</v>
      </c>
      <c r="H6" s="219" t="s">
        <v>1149</v>
      </c>
      <c r="I6" s="206" t="s">
        <v>1554</v>
      </c>
      <c r="J6" s="206">
        <v>2</v>
      </c>
      <c r="K6" s="206"/>
      <c r="L6" s="246" t="s">
        <v>1565</v>
      </c>
      <c r="M6" s="205" t="s">
        <v>623</v>
      </c>
      <c r="N6" s="205" t="s">
        <v>623</v>
      </c>
    </row>
    <row r="7" spans="1:14" s="107" customFormat="1" x14ac:dyDescent="0.25">
      <c r="A7" s="205">
        <v>2</v>
      </c>
      <c r="B7" s="206" t="s">
        <v>112</v>
      </c>
      <c r="C7" s="219" t="s">
        <v>100</v>
      </c>
      <c r="D7" s="205" t="str">
        <f>LOOKUP('Look up tables'!$AP$16,'Look up tables'!$Y$4:$Z$15)</f>
        <v>-</v>
      </c>
      <c r="E7" s="207"/>
      <c r="F7" s="208" t="s">
        <v>837</v>
      </c>
      <c r="G7" s="206" t="s">
        <v>837</v>
      </c>
      <c r="H7" s="219"/>
      <c r="I7" s="206" t="s">
        <v>1554</v>
      </c>
      <c r="J7" s="206">
        <v>2</v>
      </c>
      <c r="K7" s="206"/>
      <c r="L7" s="246" t="s">
        <v>1565</v>
      </c>
      <c r="M7" s="205" t="s">
        <v>623</v>
      </c>
      <c r="N7" s="205" t="s">
        <v>623</v>
      </c>
    </row>
    <row r="8" spans="1:14" s="107" customFormat="1" x14ac:dyDescent="0.25">
      <c r="A8" s="205">
        <v>2</v>
      </c>
      <c r="B8" s="206" t="s">
        <v>113</v>
      </c>
      <c r="C8" s="219" t="s">
        <v>116</v>
      </c>
      <c r="D8" s="205" t="str">
        <f>LOOKUP('Look up tables'!$AP$16,'Look up tables'!$Y$4:$Z$15)</f>
        <v>-</v>
      </c>
      <c r="E8" s="207"/>
      <c r="F8" s="208" t="s">
        <v>869</v>
      </c>
      <c r="G8" s="206" t="s">
        <v>869</v>
      </c>
      <c r="H8" s="219"/>
      <c r="I8" s="206" t="s">
        <v>1554</v>
      </c>
      <c r="J8" s="206">
        <v>2</v>
      </c>
      <c r="K8" s="206"/>
      <c r="L8" s="246" t="s">
        <v>1565</v>
      </c>
      <c r="M8" s="205" t="s">
        <v>745</v>
      </c>
      <c r="N8" s="205" t="s">
        <v>745</v>
      </c>
    </row>
    <row r="9" spans="1:14" s="107" customFormat="1" x14ac:dyDescent="0.25">
      <c r="A9" s="205">
        <v>2</v>
      </c>
      <c r="B9" s="206" t="s">
        <v>176</v>
      </c>
      <c r="C9" s="219" t="s">
        <v>178</v>
      </c>
      <c r="D9" s="205" t="str">
        <f>LOOKUP('Look up tables'!$AP$16,'Look up tables'!$Y$4:$Z$15)</f>
        <v>-</v>
      </c>
      <c r="E9" s="207"/>
      <c r="F9" s="208" t="s">
        <v>846</v>
      </c>
      <c r="G9" s="206" t="s">
        <v>846</v>
      </c>
      <c r="H9" s="219"/>
      <c r="I9" s="206" t="s">
        <v>1554</v>
      </c>
      <c r="J9" s="206">
        <v>2</v>
      </c>
      <c r="K9" s="206"/>
      <c r="L9" s="246" t="s">
        <v>1565</v>
      </c>
      <c r="M9" s="205" t="s">
        <v>745</v>
      </c>
      <c r="N9" s="205" t="s">
        <v>745</v>
      </c>
    </row>
    <row r="10" spans="1:14" s="107" customFormat="1" x14ac:dyDescent="0.25">
      <c r="A10" s="205">
        <v>2</v>
      </c>
      <c r="B10" s="206" t="s">
        <v>179</v>
      </c>
      <c r="C10" s="219" t="s">
        <v>182</v>
      </c>
      <c r="D10" s="205" t="str">
        <f>LOOKUP('Look up tables'!$AP$16,'Look up tables'!$Y$4:$Z$15)</f>
        <v>-</v>
      </c>
      <c r="E10" s="207"/>
      <c r="F10" s="208" t="s">
        <v>876</v>
      </c>
      <c r="G10" s="206" t="s">
        <v>876</v>
      </c>
      <c r="H10" s="219"/>
      <c r="I10" s="206" t="s">
        <v>1554</v>
      </c>
      <c r="J10" s="206">
        <v>2</v>
      </c>
      <c r="K10" s="206"/>
      <c r="L10" s="246" t="s">
        <v>1565</v>
      </c>
      <c r="M10" s="205" t="s">
        <v>623</v>
      </c>
      <c r="N10" s="205" t="s">
        <v>623</v>
      </c>
    </row>
    <row r="11" spans="1:14" s="107" customFormat="1" x14ac:dyDescent="0.25">
      <c r="A11" s="205">
        <v>2</v>
      </c>
      <c r="B11" s="206" t="s">
        <v>192</v>
      </c>
      <c r="C11" s="219" t="s">
        <v>195</v>
      </c>
      <c r="D11" s="205" t="str">
        <f>LOOKUP('Look up tables'!$AP$16,'Look up tables'!$Y$4:$Z$15)</f>
        <v>-</v>
      </c>
      <c r="E11" s="207"/>
      <c r="F11" s="208" t="s">
        <v>880</v>
      </c>
      <c r="G11" s="206" t="s">
        <v>880</v>
      </c>
      <c r="H11" s="219"/>
      <c r="I11" s="206" t="s">
        <v>1554</v>
      </c>
      <c r="J11" s="206">
        <v>2</v>
      </c>
      <c r="K11" s="206"/>
      <c r="L11" s="246" t="s">
        <v>1565</v>
      </c>
      <c r="M11" s="205" t="s">
        <v>623</v>
      </c>
      <c r="N11" s="205" t="s">
        <v>623</v>
      </c>
    </row>
    <row r="12" spans="1:14" s="107" customFormat="1" x14ac:dyDescent="0.25">
      <c r="A12" s="205">
        <v>2</v>
      </c>
      <c r="B12" s="206" t="s">
        <v>210</v>
      </c>
      <c r="C12" s="219" t="s">
        <v>212</v>
      </c>
      <c r="D12" s="205" t="str">
        <f>LOOKUP('Look up tables'!$AP$16,'Look up tables'!$Y$4:$Z$15)</f>
        <v>-</v>
      </c>
      <c r="E12" s="207"/>
      <c r="F12" s="208" t="s">
        <v>853</v>
      </c>
      <c r="G12" s="206" t="s">
        <v>853</v>
      </c>
      <c r="H12" s="219"/>
      <c r="I12" s="206" t="s">
        <v>1554</v>
      </c>
      <c r="J12" s="206">
        <v>2</v>
      </c>
      <c r="K12" s="206"/>
      <c r="L12" s="246" t="s">
        <v>1565</v>
      </c>
      <c r="M12" s="205" t="s">
        <v>745</v>
      </c>
      <c r="N12" s="205" t="s">
        <v>745</v>
      </c>
    </row>
    <row r="13" spans="1:14" s="107" customFormat="1" ht="30" x14ac:dyDescent="0.25">
      <c r="A13" s="205">
        <v>2</v>
      </c>
      <c r="B13" s="206" t="s">
        <v>237</v>
      </c>
      <c r="C13" s="219" t="s">
        <v>1439</v>
      </c>
      <c r="D13" s="205" t="str">
        <f>LOOKUP('Look up tables'!$AP$16,'Look up tables'!$Y$4:$Z$15)</f>
        <v>-</v>
      </c>
      <c r="E13" s="207"/>
      <c r="F13" s="208" t="s">
        <v>887</v>
      </c>
      <c r="G13" s="206" t="s">
        <v>1201</v>
      </c>
      <c r="H13" s="219" t="s">
        <v>1571</v>
      </c>
      <c r="I13" s="206" t="s">
        <v>1554</v>
      </c>
      <c r="J13" s="206">
        <v>2</v>
      </c>
      <c r="K13" s="206"/>
      <c r="L13" s="246" t="s">
        <v>1565</v>
      </c>
      <c r="M13" s="205" t="s">
        <v>745</v>
      </c>
      <c r="N13" s="205" t="s">
        <v>745</v>
      </c>
    </row>
    <row r="14" spans="1:14" s="107" customFormat="1" x14ac:dyDescent="0.25">
      <c r="A14" s="90"/>
      <c r="B14" s="91"/>
      <c r="C14" s="121"/>
      <c r="D14" s="90"/>
      <c r="E14" s="123"/>
      <c r="F14" s="98"/>
      <c r="G14" s="91"/>
      <c r="H14" s="121"/>
      <c r="I14" s="91"/>
      <c r="J14" s="91"/>
      <c r="K14" s="91"/>
      <c r="L14" s="247"/>
      <c r="M14" s="90"/>
      <c r="N14" s="90"/>
    </row>
    <row r="15" spans="1:14" s="107" customFormat="1" x14ac:dyDescent="0.25">
      <c r="A15" s="205">
        <v>2</v>
      </c>
      <c r="B15" s="206" t="s">
        <v>112</v>
      </c>
      <c r="C15" s="219" t="s">
        <v>24</v>
      </c>
      <c r="D15" s="205" t="str">
        <f>LOOKUP('Look up tables'!$AP$16,'Look up tables'!$AD$4:$AE$15)</f>
        <v>-</v>
      </c>
      <c r="E15" s="207" t="s">
        <v>1141</v>
      </c>
      <c r="F15" s="208" t="s">
        <v>835</v>
      </c>
      <c r="G15" s="206" t="s">
        <v>835</v>
      </c>
      <c r="H15" s="219"/>
      <c r="I15" s="206" t="s">
        <v>1566</v>
      </c>
      <c r="J15" s="206">
        <v>8</v>
      </c>
      <c r="K15" s="206"/>
      <c r="L15" s="246" t="s">
        <v>1200</v>
      </c>
      <c r="M15" s="205" t="s">
        <v>623</v>
      </c>
      <c r="N15" s="205" t="s">
        <v>623</v>
      </c>
    </row>
    <row r="16" spans="1:14" s="107" customFormat="1" x14ac:dyDescent="0.25">
      <c r="A16" s="205">
        <v>2</v>
      </c>
      <c r="B16" s="206" t="s">
        <v>113</v>
      </c>
      <c r="C16" s="219" t="s">
        <v>114</v>
      </c>
      <c r="D16" s="205" t="str">
        <f>LOOKUP('Look up tables'!$AP$16,'Look up tables'!$AD$4:$AE$15)</f>
        <v>-</v>
      </c>
      <c r="E16" s="207"/>
      <c r="F16" s="208" t="s">
        <v>867</v>
      </c>
      <c r="G16" s="206" t="s">
        <v>867</v>
      </c>
      <c r="H16" s="219"/>
      <c r="I16" s="206" t="s">
        <v>1566</v>
      </c>
      <c r="J16" s="206">
        <v>8</v>
      </c>
      <c r="K16" s="206"/>
      <c r="L16" s="246" t="s">
        <v>1200</v>
      </c>
      <c r="M16" s="205" t="s">
        <v>745</v>
      </c>
      <c r="N16" s="205" t="s">
        <v>745</v>
      </c>
    </row>
    <row r="17" spans="1:14" s="107" customFormat="1" x14ac:dyDescent="0.25">
      <c r="A17" s="205">
        <v>2</v>
      </c>
      <c r="B17" s="206" t="s">
        <v>176</v>
      </c>
      <c r="C17" s="219" t="s">
        <v>52</v>
      </c>
      <c r="D17" s="205" t="str">
        <f>LOOKUP('Look up tables'!$AP$16,'Look up tables'!$AD$4:$AE$15)</f>
        <v>-</v>
      </c>
      <c r="E17" s="207"/>
      <c r="F17" s="208" t="s">
        <v>844</v>
      </c>
      <c r="G17" s="206" t="s">
        <v>844</v>
      </c>
      <c r="H17" s="219"/>
      <c r="I17" s="206" t="s">
        <v>1566</v>
      </c>
      <c r="J17" s="206">
        <v>8</v>
      </c>
      <c r="K17" s="206"/>
      <c r="L17" s="246" t="s">
        <v>1200</v>
      </c>
      <c r="M17" s="205" t="s">
        <v>745</v>
      </c>
      <c r="N17" s="205" t="s">
        <v>745</v>
      </c>
    </row>
    <row r="18" spans="1:14" s="107" customFormat="1" x14ac:dyDescent="0.25">
      <c r="A18" s="205">
        <v>2</v>
      </c>
      <c r="B18" s="206" t="s">
        <v>179</v>
      </c>
      <c r="C18" s="219" t="s">
        <v>180</v>
      </c>
      <c r="D18" s="205" t="str">
        <f>LOOKUP('Look up tables'!$AP$16,'Look up tables'!$AD$4:$AE$15)</f>
        <v>-</v>
      </c>
      <c r="E18" s="207"/>
      <c r="F18" s="208" t="s">
        <v>874</v>
      </c>
      <c r="G18" s="206" t="s">
        <v>874</v>
      </c>
      <c r="H18" s="219"/>
      <c r="I18" s="206" t="s">
        <v>1566</v>
      </c>
      <c r="J18" s="206">
        <v>8</v>
      </c>
      <c r="K18" s="206"/>
      <c r="L18" s="246" t="s">
        <v>1200</v>
      </c>
      <c r="M18" s="205" t="s">
        <v>623</v>
      </c>
      <c r="N18" s="205" t="s">
        <v>623</v>
      </c>
    </row>
    <row r="19" spans="1:14" s="107" customFormat="1" x14ac:dyDescent="0.25">
      <c r="A19" s="205">
        <v>2</v>
      </c>
      <c r="B19" s="206" t="s">
        <v>192</v>
      </c>
      <c r="C19" s="219" t="s">
        <v>193</v>
      </c>
      <c r="D19" s="205" t="str">
        <f>LOOKUP('Look up tables'!$AP$16,'Look up tables'!$AD$4:$AE$15)</f>
        <v>-</v>
      </c>
      <c r="E19" s="207"/>
      <c r="F19" s="208" t="s">
        <v>878</v>
      </c>
      <c r="G19" s="206" t="s">
        <v>878</v>
      </c>
      <c r="H19" s="219"/>
      <c r="I19" s="206" t="s">
        <v>1566</v>
      </c>
      <c r="J19" s="206">
        <v>8</v>
      </c>
      <c r="K19" s="206"/>
      <c r="L19" s="246" t="s">
        <v>1200</v>
      </c>
      <c r="M19" s="205" t="s">
        <v>623</v>
      </c>
      <c r="N19" s="205" t="s">
        <v>623</v>
      </c>
    </row>
    <row r="20" spans="1:14" s="107" customFormat="1" x14ac:dyDescent="0.25">
      <c r="A20" s="205">
        <v>2</v>
      </c>
      <c r="B20" s="206" t="s">
        <v>210</v>
      </c>
      <c r="C20" s="219" t="s">
        <v>72</v>
      </c>
      <c r="D20" s="205" t="str">
        <f>LOOKUP('Look up tables'!$AP$16,'Look up tables'!$AD$4:$AE$15)</f>
        <v>-</v>
      </c>
      <c r="E20" s="207"/>
      <c r="F20" s="208" t="s">
        <v>852</v>
      </c>
      <c r="G20" s="206" t="s">
        <v>852</v>
      </c>
      <c r="H20" s="219"/>
      <c r="I20" s="206" t="s">
        <v>1566</v>
      </c>
      <c r="J20" s="206">
        <v>8</v>
      </c>
      <c r="K20" s="206"/>
      <c r="L20" s="246" t="s">
        <v>1200</v>
      </c>
      <c r="M20" s="205" t="s">
        <v>745</v>
      </c>
      <c r="N20" s="205" t="s">
        <v>745</v>
      </c>
    </row>
    <row r="21" spans="1:14" s="107" customFormat="1" x14ac:dyDescent="0.25">
      <c r="A21" s="205">
        <v>2</v>
      </c>
      <c r="B21" s="206" t="s">
        <v>237</v>
      </c>
      <c r="C21" s="219" t="s">
        <v>238</v>
      </c>
      <c r="D21" s="205" t="str">
        <f>LOOKUP('Look up tables'!$AP$16,'Look up tables'!$AD$4:$AE$15)</f>
        <v>-</v>
      </c>
      <c r="E21" s="207"/>
      <c r="F21" s="208" t="s">
        <v>887</v>
      </c>
      <c r="G21" s="206" t="s">
        <v>887</v>
      </c>
      <c r="H21" s="219"/>
      <c r="I21" s="206" t="s">
        <v>1566</v>
      </c>
      <c r="J21" s="206">
        <v>8</v>
      </c>
      <c r="K21" s="206"/>
      <c r="L21" s="246" t="s">
        <v>1200</v>
      </c>
      <c r="M21" s="205" t="s">
        <v>745</v>
      </c>
      <c r="N21" s="205" t="s">
        <v>745</v>
      </c>
    </row>
    <row r="22" spans="1:14" s="107" customFormat="1" x14ac:dyDescent="0.25">
      <c r="A22" s="90"/>
      <c r="B22" s="91"/>
      <c r="C22" s="121"/>
      <c r="D22" s="90"/>
      <c r="E22" s="123"/>
      <c r="F22" s="98"/>
      <c r="G22" s="91"/>
      <c r="H22" s="121"/>
      <c r="I22" s="91"/>
      <c r="J22" s="91"/>
      <c r="K22" s="91"/>
      <c r="L22" s="247"/>
      <c r="M22" s="90"/>
      <c r="N22" s="90"/>
    </row>
    <row r="23" spans="1:14" s="107" customFormat="1" x14ac:dyDescent="0.25">
      <c r="A23" s="205">
        <v>2</v>
      </c>
      <c r="B23" s="206" t="s">
        <v>124</v>
      </c>
      <c r="C23" s="219" t="s">
        <v>28</v>
      </c>
      <c r="D23" s="205" t="str">
        <f>LOOKUP('Look up tables'!$AM$16,'Look up tables'!$O$4:$P$7)</f>
        <v>-</v>
      </c>
      <c r="E23" s="207" t="s">
        <v>1142</v>
      </c>
      <c r="F23" s="208" t="s">
        <v>1034</v>
      </c>
      <c r="G23" s="206" t="s">
        <v>1034</v>
      </c>
      <c r="H23" s="219" t="s">
        <v>1144</v>
      </c>
      <c r="I23" s="206" t="s">
        <v>1566</v>
      </c>
      <c r="J23" s="206">
        <v>10</v>
      </c>
      <c r="K23" s="206"/>
      <c r="L23" s="246" t="s">
        <v>744</v>
      </c>
      <c r="M23" s="205" t="s">
        <v>623</v>
      </c>
      <c r="N23" s="205" t="s">
        <v>623</v>
      </c>
    </row>
    <row r="24" spans="1:14" s="107" customFormat="1" ht="45" x14ac:dyDescent="0.25">
      <c r="A24" s="205">
        <v>2</v>
      </c>
      <c r="B24" s="206" t="s">
        <v>124</v>
      </c>
      <c r="C24" s="219" t="s">
        <v>1183</v>
      </c>
      <c r="D24" s="205" t="str">
        <f>LOOKUP('Look up tables'!$AN$16,'Look up tables'!$T$4:$U$11)</f>
        <v>-</v>
      </c>
      <c r="E24" s="207"/>
      <c r="F24" s="208" t="s">
        <v>1034</v>
      </c>
      <c r="G24" s="206" t="s">
        <v>1146</v>
      </c>
      <c r="H24" s="219" t="s">
        <v>1145</v>
      </c>
      <c r="I24" s="206" t="s">
        <v>1566</v>
      </c>
      <c r="J24" s="206">
        <v>10</v>
      </c>
      <c r="K24" s="206"/>
      <c r="L24" s="246" t="s">
        <v>744</v>
      </c>
      <c r="M24" s="205" t="s">
        <v>590</v>
      </c>
      <c r="N24" s="205" t="s">
        <v>623</v>
      </c>
    </row>
    <row r="25" spans="1:14" s="107" customFormat="1" x14ac:dyDescent="0.25">
      <c r="A25" s="90"/>
      <c r="B25" s="91"/>
      <c r="C25" s="121"/>
      <c r="D25" s="90"/>
      <c r="E25" s="123"/>
      <c r="F25" s="98"/>
      <c r="G25" s="91"/>
      <c r="H25" s="121"/>
      <c r="I25" s="91"/>
      <c r="J25" s="91"/>
      <c r="K25" s="91"/>
      <c r="L25" s="247"/>
      <c r="M25" s="90"/>
      <c r="N25" s="90"/>
    </row>
    <row r="26" spans="1:14" s="107" customFormat="1" x14ac:dyDescent="0.25">
      <c r="A26" s="205">
        <v>2</v>
      </c>
      <c r="B26" s="206" t="s">
        <v>199</v>
      </c>
      <c r="C26" s="219" t="s">
        <v>200</v>
      </c>
      <c r="D26" s="205" t="str">
        <f>LOOKUP('Look up tables'!$AM$16,'Look up tables'!$O$4:$P$7)</f>
        <v>-</v>
      </c>
      <c r="E26" s="207" t="s">
        <v>1142</v>
      </c>
      <c r="F26" s="208" t="s">
        <v>1066</v>
      </c>
      <c r="G26" s="206" t="s">
        <v>1066</v>
      </c>
      <c r="H26" s="219" t="s">
        <v>1144</v>
      </c>
      <c r="I26" s="206" t="s">
        <v>1566</v>
      </c>
      <c r="J26" s="206">
        <v>10</v>
      </c>
      <c r="K26" s="206"/>
      <c r="L26" s="246" t="s">
        <v>744</v>
      </c>
      <c r="M26" s="205" t="s">
        <v>623</v>
      </c>
      <c r="N26" s="205" t="s">
        <v>623</v>
      </c>
    </row>
    <row r="27" spans="1:14" s="107" customFormat="1" ht="45" x14ac:dyDescent="0.25">
      <c r="A27" s="205">
        <v>2</v>
      </c>
      <c r="B27" s="206" t="s">
        <v>199</v>
      </c>
      <c r="C27" s="219" t="s">
        <v>1184</v>
      </c>
      <c r="D27" s="205" t="str">
        <f>LOOKUP('Look up tables'!$AN$16,'Look up tables'!$T$4:$U$11)</f>
        <v>-</v>
      </c>
      <c r="E27" s="207"/>
      <c r="F27" s="208" t="s">
        <v>1066</v>
      </c>
      <c r="G27" s="206" t="s">
        <v>1162</v>
      </c>
      <c r="H27" s="219" t="s">
        <v>1145</v>
      </c>
      <c r="I27" s="206" t="s">
        <v>1566</v>
      </c>
      <c r="J27" s="206">
        <v>10</v>
      </c>
      <c r="K27" s="206"/>
      <c r="L27" s="246" t="s">
        <v>744</v>
      </c>
      <c r="M27" s="205" t="s">
        <v>590</v>
      </c>
      <c r="N27" s="205" t="s">
        <v>623</v>
      </c>
    </row>
    <row r="28" spans="1:14" s="107" customFormat="1" x14ac:dyDescent="0.25">
      <c r="A28" s="90"/>
      <c r="B28" s="91"/>
      <c r="C28" s="121"/>
      <c r="D28" s="90"/>
      <c r="E28" s="123"/>
      <c r="F28" s="98"/>
      <c r="G28" s="91"/>
      <c r="H28" s="121"/>
      <c r="I28" s="91"/>
      <c r="J28" s="91"/>
      <c r="K28" s="91"/>
      <c r="L28" s="247"/>
      <c r="M28" s="90"/>
      <c r="N28" s="90"/>
    </row>
    <row r="29" spans="1:14" s="107" customFormat="1" ht="48.75" x14ac:dyDescent="0.25">
      <c r="A29" s="205">
        <v>2</v>
      </c>
      <c r="B29" s="206" t="s">
        <v>1482</v>
      </c>
      <c r="C29" s="219" t="s">
        <v>1483</v>
      </c>
      <c r="D29" s="205" t="str">
        <f>LOOKUP('Look up tables'!$AM$16,'Look up tables'!$O$4:$P$7)</f>
        <v>-</v>
      </c>
      <c r="E29" s="207" t="s">
        <v>1142</v>
      </c>
      <c r="F29" s="208" t="s">
        <v>1484</v>
      </c>
      <c r="G29" s="206" t="s">
        <v>1493</v>
      </c>
      <c r="H29" s="265" t="s">
        <v>1495</v>
      </c>
      <c r="I29" s="206" t="s">
        <v>1566</v>
      </c>
      <c r="J29" s="206">
        <v>10</v>
      </c>
      <c r="K29" s="206"/>
      <c r="L29" s="246" t="s">
        <v>744</v>
      </c>
      <c r="M29" s="205" t="s">
        <v>623</v>
      </c>
      <c r="N29" s="205" t="s">
        <v>623</v>
      </c>
    </row>
    <row r="30" spans="1:14" s="107" customFormat="1" ht="36.75" x14ac:dyDescent="0.25">
      <c r="A30" s="205">
        <v>2</v>
      </c>
      <c r="B30" s="206" t="s">
        <v>1482</v>
      </c>
      <c r="C30" s="219" t="s">
        <v>1492</v>
      </c>
      <c r="D30" s="205" t="str">
        <f>LOOKUP('Look up tables'!$AN$16,'Look up tables'!$T$4:$U$11)</f>
        <v>-</v>
      </c>
      <c r="E30" s="207"/>
      <c r="F30" s="208" t="s">
        <v>1484</v>
      </c>
      <c r="G30" s="208" t="s">
        <v>1494</v>
      </c>
      <c r="H30" s="265" t="s">
        <v>1496</v>
      </c>
      <c r="I30" s="206" t="s">
        <v>1566</v>
      </c>
      <c r="J30" s="206">
        <v>10</v>
      </c>
      <c r="K30" s="206"/>
      <c r="L30" s="246" t="s">
        <v>744</v>
      </c>
      <c r="M30" s="205" t="s">
        <v>590</v>
      </c>
      <c r="N30" s="205" t="s">
        <v>623</v>
      </c>
    </row>
    <row r="31" spans="1:14" s="107" customFormat="1" x14ac:dyDescent="0.25">
      <c r="A31" s="95"/>
      <c r="B31" s="96"/>
      <c r="C31" s="122"/>
      <c r="D31" s="95"/>
      <c r="E31" s="97"/>
      <c r="F31" s="97"/>
      <c r="G31" s="96"/>
      <c r="H31" s="122"/>
      <c r="I31" s="96"/>
      <c r="J31" s="96"/>
      <c r="K31" s="96"/>
      <c r="L31" s="96"/>
      <c r="M31" s="95"/>
      <c r="N31" s="95"/>
    </row>
    <row r="32" spans="1:14" ht="21" x14ac:dyDescent="0.35">
      <c r="A32" s="183" t="s">
        <v>1161</v>
      </c>
      <c r="E32" s="184" t="str">
        <f>IF('Request Form'!B16="N","DO NOT INCLUDE",IF('Request Form'!B44="Y","INCLUDE IN"))</f>
        <v>DO NOT INCLUDE</v>
      </c>
    </row>
    <row r="33" spans="1:14" s="112" customFormat="1" ht="30" customHeight="1" x14ac:dyDescent="0.25">
      <c r="A33" s="202" t="s">
        <v>724</v>
      </c>
      <c r="B33" s="202" t="s">
        <v>0</v>
      </c>
      <c r="C33" s="202" t="s">
        <v>1</v>
      </c>
      <c r="D33" s="202" t="s">
        <v>725</v>
      </c>
      <c r="E33" s="202" t="s">
        <v>727</v>
      </c>
      <c r="F33" s="202" t="s">
        <v>1600</v>
      </c>
      <c r="G33" s="202" t="s">
        <v>1601</v>
      </c>
      <c r="H33" s="202" t="s">
        <v>1143</v>
      </c>
      <c r="I33" s="203" t="s">
        <v>1000</v>
      </c>
      <c r="J33" s="203" t="s">
        <v>1564</v>
      </c>
      <c r="K33" s="204" t="s">
        <v>728</v>
      </c>
      <c r="L33" s="204" t="s">
        <v>662</v>
      </c>
      <c r="M33" s="204" t="s">
        <v>1019</v>
      </c>
      <c r="N33" s="204" t="s">
        <v>746</v>
      </c>
    </row>
    <row r="34" spans="1:14" s="107" customFormat="1" x14ac:dyDescent="0.25">
      <c r="A34" s="110">
        <v>2</v>
      </c>
      <c r="B34" s="83" t="s">
        <v>743</v>
      </c>
      <c r="C34" s="111" t="s">
        <v>3</v>
      </c>
      <c r="D34" s="117" t="s">
        <v>729</v>
      </c>
      <c r="E34" s="191" t="s">
        <v>730</v>
      </c>
      <c r="F34" s="81" t="s">
        <v>755</v>
      </c>
      <c r="G34" s="83" t="s">
        <v>1110</v>
      </c>
      <c r="H34" s="111"/>
      <c r="I34" s="83" t="s">
        <v>1566</v>
      </c>
      <c r="J34" s="83">
        <v>4</v>
      </c>
      <c r="K34" s="83"/>
      <c r="L34" s="249" t="s">
        <v>1130</v>
      </c>
      <c r="M34" s="110" t="s">
        <v>745</v>
      </c>
      <c r="N34" s="110" t="s">
        <v>745</v>
      </c>
    </row>
    <row r="35" spans="1:14" s="107" customFormat="1" x14ac:dyDescent="0.25">
      <c r="A35" s="110">
        <v>2</v>
      </c>
      <c r="B35" s="83" t="s">
        <v>743</v>
      </c>
      <c r="C35" s="111" t="s">
        <v>101</v>
      </c>
      <c r="D35" s="117" t="s">
        <v>729</v>
      </c>
      <c r="E35" s="191" t="s">
        <v>730</v>
      </c>
      <c r="F35" s="81" t="s">
        <v>866</v>
      </c>
      <c r="G35" s="83" t="s">
        <v>866</v>
      </c>
      <c r="H35" s="111"/>
      <c r="I35" s="83" t="s">
        <v>1566</v>
      </c>
      <c r="J35" s="83">
        <v>9</v>
      </c>
      <c r="K35" s="83"/>
      <c r="L35" s="249" t="s">
        <v>743</v>
      </c>
      <c r="M35" s="110" t="s">
        <v>623</v>
      </c>
      <c r="N35" s="110" t="s">
        <v>623</v>
      </c>
    </row>
    <row r="37" spans="1:14" s="107" customFormat="1" x14ac:dyDescent="0.25">
      <c r="A37" s="110">
        <v>2</v>
      </c>
      <c r="B37" s="83" t="s">
        <v>743</v>
      </c>
      <c r="C37" s="111" t="s">
        <v>6</v>
      </c>
      <c r="D37" s="117" t="s">
        <v>729</v>
      </c>
      <c r="E37" s="191" t="s">
        <v>730</v>
      </c>
      <c r="F37" s="81" t="s">
        <v>754</v>
      </c>
      <c r="G37" s="83" t="s">
        <v>754</v>
      </c>
      <c r="H37" s="111"/>
      <c r="I37" s="83" t="s">
        <v>1566</v>
      </c>
      <c r="J37" s="83">
        <v>8</v>
      </c>
      <c r="K37" s="83"/>
      <c r="L37" s="249" t="s">
        <v>743</v>
      </c>
      <c r="M37" s="110" t="s">
        <v>745</v>
      </c>
      <c r="N37" s="110" t="s">
        <v>745</v>
      </c>
    </row>
    <row r="38" spans="1:14" s="107" customFormat="1" x14ac:dyDescent="0.25">
      <c r="A38" s="110">
        <v>2</v>
      </c>
      <c r="B38" s="83" t="s">
        <v>743</v>
      </c>
      <c r="C38" s="111" t="s">
        <v>1138</v>
      </c>
      <c r="D38" s="117" t="s">
        <v>729</v>
      </c>
      <c r="E38" s="81"/>
      <c r="F38" s="81" t="s">
        <v>830</v>
      </c>
      <c r="G38" s="83" t="s">
        <v>1148</v>
      </c>
      <c r="H38" s="79" t="s">
        <v>1150</v>
      </c>
      <c r="I38" s="83" t="s">
        <v>1554</v>
      </c>
      <c r="J38" s="83">
        <v>4</v>
      </c>
      <c r="K38" s="83"/>
      <c r="L38" s="249" t="s">
        <v>1130</v>
      </c>
      <c r="M38" s="110" t="s">
        <v>623</v>
      </c>
      <c r="N38" s="110" t="s">
        <v>623</v>
      </c>
    </row>
    <row r="39" spans="1:14" s="107" customFormat="1" x14ac:dyDescent="0.25">
      <c r="A39" s="110">
        <v>2</v>
      </c>
      <c r="B39" s="83" t="s">
        <v>743</v>
      </c>
      <c r="C39" s="111" t="s">
        <v>740</v>
      </c>
      <c r="D39" s="117" t="s">
        <v>729</v>
      </c>
      <c r="E39" s="81"/>
      <c r="F39" s="81" t="s">
        <v>929</v>
      </c>
      <c r="G39" s="83" t="s">
        <v>929</v>
      </c>
      <c r="H39" s="111"/>
      <c r="I39" s="83" t="s">
        <v>1566</v>
      </c>
      <c r="J39" s="83">
        <v>1</v>
      </c>
      <c r="K39" s="83"/>
      <c r="L39" s="249" t="s">
        <v>743</v>
      </c>
      <c r="M39" s="110" t="s">
        <v>745</v>
      </c>
      <c r="N39" s="110" t="s">
        <v>745</v>
      </c>
    </row>
    <row r="40" spans="1:14" s="107" customFormat="1" x14ac:dyDescent="0.25">
      <c r="A40" s="110">
        <v>2</v>
      </c>
      <c r="B40" s="83" t="s">
        <v>743</v>
      </c>
      <c r="C40" s="111" t="s">
        <v>102</v>
      </c>
      <c r="D40" s="117" t="s">
        <v>729</v>
      </c>
      <c r="E40" s="81"/>
      <c r="F40" s="81" t="s">
        <v>931</v>
      </c>
      <c r="G40" s="83" t="s">
        <v>931</v>
      </c>
      <c r="H40" s="111"/>
      <c r="I40" s="83" t="s">
        <v>1566</v>
      </c>
      <c r="J40" s="83">
        <v>1</v>
      </c>
      <c r="K40" s="83"/>
      <c r="L40" s="249" t="s">
        <v>743</v>
      </c>
      <c r="M40" s="110" t="s">
        <v>623</v>
      </c>
      <c r="N40" s="110" t="s">
        <v>623</v>
      </c>
    </row>
    <row r="41" spans="1:14" s="107" customFormat="1" x14ac:dyDescent="0.25">
      <c r="A41" s="110">
        <v>2</v>
      </c>
      <c r="B41" s="83" t="s">
        <v>743</v>
      </c>
      <c r="C41" s="111" t="s">
        <v>741</v>
      </c>
      <c r="D41" s="117" t="s">
        <v>729</v>
      </c>
      <c r="E41" s="81"/>
      <c r="F41" s="81" t="s">
        <v>930</v>
      </c>
      <c r="G41" s="83" t="s">
        <v>930</v>
      </c>
      <c r="H41" s="111"/>
      <c r="I41" s="83" t="s">
        <v>1566</v>
      </c>
      <c r="J41" s="83">
        <v>1</v>
      </c>
      <c r="K41" s="83"/>
      <c r="L41" s="249" t="s">
        <v>743</v>
      </c>
      <c r="M41" s="110" t="s">
        <v>745</v>
      </c>
      <c r="N41" s="110" t="s">
        <v>745</v>
      </c>
    </row>
    <row r="42" spans="1:14" s="107" customFormat="1" x14ac:dyDescent="0.25">
      <c r="A42" s="110">
        <v>2</v>
      </c>
      <c r="B42" s="83" t="s">
        <v>743</v>
      </c>
      <c r="C42" s="111" t="s">
        <v>738</v>
      </c>
      <c r="D42" s="117" t="s">
        <v>729</v>
      </c>
      <c r="E42" s="81"/>
      <c r="F42" s="81" t="s">
        <v>812</v>
      </c>
      <c r="G42" s="83" t="s">
        <v>812</v>
      </c>
      <c r="H42" s="111"/>
      <c r="I42" s="83" t="s">
        <v>1567</v>
      </c>
      <c r="J42" s="83">
        <v>1</v>
      </c>
      <c r="K42" s="83"/>
      <c r="L42" s="249" t="s">
        <v>1568</v>
      </c>
      <c r="M42" s="110" t="s">
        <v>745</v>
      </c>
      <c r="N42" s="110" t="s">
        <v>745</v>
      </c>
    </row>
    <row r="43" spans="1:14" s="107" customFormat="1" x14ac:dyDescent="0.25">
      <c r="A43" s="110">
        <v>2</v>
      </c>
      <c r="B43" s="83" t="s">
        <v>743</v>
      </c>
      <c r="C43" s="111" t="s">
        <v>968</v>
      </c>
      <c r="D43" s="117" t="s">
        <v>729</v>
      </c>
      <c r="E43" s="81"/>
      <c r="F43" s="81" t="s">
        <v>969</v>
      </c>
      <c r="G43" s="83" t="s">
        <v>969</v>
      </c>
      <c r="H43" s="111"/>
      <c r="I43" s="83" t="s">
        <v>1566</v>
      </c>
      <c r="J43" s="83">
        <v>1</v>
      </c>
      <c r="K43" s="83"/>
      <c r="L43" s="249" t="s">
        <v>743</v>
      </c>
      <c r="M43" s="110"/>
      <c r="N43" s="110"/>
    </row>
    <row r="44" spans="1:14" s="107" customFormat="1" x14ac:dyDescent="0.25">
      <c r="A44" s="110">
        <v>2</v>
      </c>
      <c r="B44" s="83" t="s">
        <v>743</v>
      </c>
      <c r="C44" s="111" t="s">
        <v>7</v>
      </c>
      <c r="D44" s="117" t="s">
        <v>729</v>
      </c>
      <c r="E44" s="81"/>
      <c r="F44" s="81" t="s">
        <v>817</v>
      </c>
      <c r="G44" s="83" t="s">
        <v>817</v>
      </c>
      <c r="H44" s="111"/>
      <c r="I44" s="83" t="s">
        <v>1566</v>
      </c>
      <c r="J44" s="83">
        <v>10</v>
      </c>
      <c r="K44" s="83"/>
      <c r="L44" s="249" t="s">
        <v>743</v>
      </c>
      <c r="M44" s="110" t="s">
        <v>623</v>
      </c>
      <c r="N44" s="110" t="s">
        <v>623</v>
      </c>
    </row>
    <row r="45" spans="1:14" s="107" customFormat="1" x14ac:dyDescent="0.25">
      <c r="A45" s="110">
        <v>2</v>
      </c>
      <c r="B45" s="83" t="s">
        <v>743</v>
      </c>
      <c r="C45" s="111" t="s">
        <v>1137</v>
      </c>
      <c r="D45" s="117" t="s">
        <v>729</v>
      </c>
      <c r="E45" s="193" t="s">
        <v>1445</v>
      </c>
      <c r="F45" s="81" t="s">
        <v>1424</v>
      </c>
      <c r="G45" s="83" t="s">
        <v>1424</v>
      </c>
      <c r="H45" s="111" t="s">
        <v>1444</v>
      </c>
      <c r="I45" s="83" t="s">
        <v>1566</v>
      </c>
      <c r="J45" s="83">
        <v>3</v>
      </c>
      <c r="K45" s="83"/>
      <c r="L45" s="249" t="s">
        <v>743</v>
      </c>
      <c r="M45" s="110" t="s">
        <v>745</v>
      </c>
      <c r="N45" s="110" t="s">
        <v>745</v>
      </c>
    </row>
    <row r="46" spans="1:14" s="107" customFormat="1" x14ac:dyDescent="0.25">
      <c r="A46" s="110">
        <v>2</v>
      </c>
      <c r="B46" s="83" t="s">
        <v>743</v>
      </c>
      <c r="C46" s="111" t="s">
        <v>1122</v>
      </c>
      <c r="D46" s="117" t="s">
        <v>729</v>
      </c>
      <c r="E46" s="81"/>
      <c r="F46" s="81" t="s">
        <v>1111</v>
      </c>
      <c r="G46" s="83" t="s">
        <v>1111</v>
      </c>
      <c r="H46" s="111"/>
      <c r="I46" s="83" t="s">
        <v>1566</v>
      </c>
      <c r="J46" s="83">
        <v>6</v>
      </c>
      <c r="K46" s="83"/>
      <c r="L46" s="249"/>
      <c r="M46" s="110"/>
      <c r="N46" s="110"/>
    </row>
    <row r="47" spans="1:14" s="107" customFormat="1" x14ac:dyDescent="0.25">
      <c r="A47" s="110">
        <v>2</v>
      </c>
      <c r="B47" s="83" t="s">
        <v>743</v>
      </c>
      <c r="C47" s="111" t="s">
        <v>1123</v>
      </c>
      <c r="D47" s="117" t="s">
        <v>729</v>
      </c>
      <c r="E47" s="81"/>
      <c r="F47" s="81" t="s">
        <v>1107</v>
      </c>
      <c r="G47" s="83" t="s">
        <v>1107</v>
      </c>
      <c r="H47" s="111"/>
      <c r="I47" s="83" t="s">
        <v>1566</v>
      </c>
      <c r="J47" s="83">
        <v>6</v>
      </c>
      <c r="K47" s="83"/>
      <c r="L47" s="249"/>
      <c r="M47" s="110"/>
      <c r="N47" s="110"/>
    </row>
    <row r="48" spans="1:14" s="107" customFormat="1" x14ac:dyDescent="0.25">
      <c r="A48" s="110">
        <v>2</v>
      </c>
      <c r="B48" s="83" t="s">
        <v>743</v>
      </c>
      <c r="C48" s="111" t="s">
        <v>1124</v>
      </c>
      <c r="D48" s="117" t="s">
        <v>729</v>
      </c>
      <c r="E48" s="81"/>
      <c r="F48" s="81" t="s">
        <v>1108</v>
      </c>
      <c r="G48" s="83" t="s">
        <v>1108</v>
      </c>
      <c r="H48" s="111"/>
      <c r="I48" s="83" t="s">
        <v>1566</v>
      </c>
      <c r="J48" s="83">
        <v>6</v>
      </c>
      <c r="K48" s="83"/>
      <c r="L48" s="249"/>
      <c r="M48" s="110"/>
      <c r="N48" s="110"/>
    </row>
    <row r="49" spans="1:14" s="107" customFormat="1" x14ac:dyDescent="0.25">
      <c r="A49" s="110">
        <v>2</v>
      </c>
      <c r="B49" s="83" t="s">
        <v>103</v>
      </c>
      <c r="C49" s="111" t="s">
        <v>1441</v>
      </c>
      <c r="D49" s="117" t="s">
        <v>729</v>
      </c>
      <c r="E49" s="191" t="s">
        <v>730</v>
      </c>
      <c r="F49" s="81" t="s">
        <v>756</v>
      </c>
      <c r="G49" s="83" t="s">
        <v>756</v>
      </c>
      <c r="H49" s="111"/>
      <c r="I49" s="83" t="s">
        <v>1566</v>
      </c>
      <c r="J49" s="83">
        <v>6</v>
      </c>
      <c r="K49" s="83"/>
      <c r="L49" s="249"/>
      <c r="M49" s="110" t="s">
        <v>623</v>
      </c>
      <c r="N49" s="110" t="s">
        <v>623</v>
      </c>
    </row>
    <row r="50" spans="1:14" s="107" customFormat="1" x14ac:dyDescent="0.25">
      <c r="A50" s="110">
        <v>2</v>
      </c>
      <c r="B50" s="83" t="s">
        <v>104</v>
      </c>
      <c r="C50" s="111" t="s">
        <v>105</v>
      </c>
      <c r="D50" s="117" t="s">
        <v>729</v>
      </c>
      <c r="E50" s="81"/>
      <c r="F50" s="81" t="s">
        <v>759</v>
      </c>
      <c r="G50" s="83" t="s">
        <v>759</v>
      </c>
      <c r="H50" s="111"/>
      <c r="I50" s="83" t="s">
        <v>1554</v>
      </c>
      <c r="J50" s="83">
        <v>2</v>
      </c>
      <c r="K50" s="83"/>
      <c r="L50" s="249"/>
      <c r="M50" s="110" t="s">
        <v>623</v>
      </c>
      <c r="N50" s="110" t="s">
        <v>623</v>
      </c>
    </row>
    <row r="51" spans="1:14" s="107" customFormat="1" x14ac:dyDescent="0.25">
      <c r="A51" s="110">
        <v>2</v>
      </c>
      <c r="B51" s="83" t="s">
        <v>106</v>
      </c>
      <c r="C51" s="111" t="s">
        <v>12</v>
      </c>
      <c r="D51" s="117" t="s">
        <v>729</v>
      </c>
      <c r="E51" s="81"/>
      <c r="F51" s="81" t="s">
        <v>1015</v>
      </c>
      <c r="G51" s="83" t="s">
        <v>1015</v>
      </c>
      <c r="H51" s="111" t="s">
        <v>1160</v>
      </c>
      <c r="I51" s="83" t="s">
        <v>1566</v>
      </c>
      <c r="J51" s="83">
        <v>20</v>
      </c>
      <c r="K51" s="83"/>
      <c r="L51" s="249" t="s">
        <v>590</v>
      </c>
      <c r="M51" s="110" t="s">
        <v>590</v>
      </c>
      <c r="N51" s="110" t="s">
        <v>745</v>
      </c>
    </row>
    <row r="52" spans="1:14" s="107" customFormat="1" x14ac:dyDescent="0.25">
      <c r="A52" s="110">
        <v>2</v>
      </c>
      <c r="B52" s="83" t="s">
        <v>107</v>
      </c>
      <c r="C52" s="111" t="s">
        <v>14</v>
      </c>
      <c r="D52" s="117" t="s">
        <v>729</v>
      </c>
      <c r="E52" s="81"/>
      <c r="F52" s="81" t="s">
        <v>833</v>
      </c>
      <c r="G52" s="83" t="s">
        <v>833</v>
      </c>
      <c r="H52" s="111"/>
      <c r="I52" s="83" t="s">
        <v>1566</v>
      </c>
      <c r="J52" s="83">
        <v>4</v>
      </c>
      <c r="K52" s="83"/>
      <c r="L52" s="249"/>
      <c r="M52" s="110" t="s">
        <v>623</v>
      </c>
      <c r="N52" s="110" t="s">
        <v>623</v>
      </c>
    </row>
    <row r="53" spans="1:14" s="107" customFormat="1" x14ac:dyDescent="0.25">
      <c r="A53" s="110">
        <v>2</v>
      </c>
      <c r="B53" s="83" t="s">
        <v>108</v>
      </c>
      <c r="C53" s="111" t="s">
        <v>16</v>
      </c>
      <c r="D53" s="117" t="s">
        <v>729</v>
      </c>
      <c r="E53" s="81"/>
      <c r="F53" s="81" t="s">
        <v>834</v>
      </c>
      <c r="G53" s="83" t="s">
        <v>834</v>
      </c>
      <c r="H53" s="111"/>
      <c r="I53" s="83" t="s">
        <v>1566</v>
      </c>
      <c r="J53" s="83">
        <v>4</v>
      </c>
      <c r="K53" s="83"/>
      <c r="L53" s="249"/>
      <c r="M53" s="110" t="s">
        <v>745</v>
      </c>
      <c r="N53" s="110" t="s">
        <v>745</v>
      </c>
    </row>
    <row r="54" spans="1:14" s="107" customFormat="1" ht="30" x14ac:dyDescent="0.25">
      <c r="A54" s="110">
        <v>2</v>
      </c>
      <c r="B54" s="83" t="s">
        <v>109</v>
      </c>
      <c r="C54" s="111" t="s">
        <v>18</v>
      </c>
      <c r="D54" s="117" t="s">
        <v>729</v>
      </c>
      <c r="E54" s="81"/>
      <c r="F54" s="81" t="s">
        <v>810</v>
      </c>
      <c r="G54" s="83" t="s">
        <v>1152</v>
      </c>
      <c r="H54" s="111" t="s">
        <v>1155</v>
      </c>
      <c r="I54" s="83" t="s">
        <v>1554</v>
      </c>
      <c r="J54" s="83">
        <v>2</v>
      </c>
      <c r="K54" s="83"/>
      <c r="L54" s="249"/>
      <c r="M54" s="110" t="s">
        <v>623</v>
      </c>
      <c r="N54" s="110" t="s">
        <v>623</v>
      </c>
    </row>
    <row r="55" spans="1:14" s="107" customFormat="1" ht="30" x14ac:dyDescent="0.25">
      <c r="A55" s="110">
        <v>2</v>
      </c>
      <c r="B55" s="83" t="s">
        <v>110</v>
      </c>
      <c r="C55" s="111" t="s">
        <v>20</v>
      </c>
      <c r="D55" s="117" t="s">
        <v>729</v>
      </c>
      <c r="E55" s="81"/>
      <c r="F55" s="81" t="s">
        <v>811</v>
      </c>
      <c r="G55" s="83" t="s">
        <v>1153</v>
      </c>
      <c r="H55" s="111" t="s">
        <v>1156</v>
      </c>
      <c r="I55" s="83" t="s">
        <v>1554</v>
      </c>
      <c r="J55" s="83">
        <v>1</v>
      </c>
      <c r="K55" s="83"/>
      <c r="L55" s="253" t="s">
        <v>1569</v>
      </c>
      <c r="M55" s="110" t="s">
        <v>745</v>
      </c>
      <c r="N55" s="110" t="s">
        <v>745</v>
      </c>
    </row>
    <row r="57" spans="1:14" s="107" customFormat="1" x14ac:dyDescent="0.25">
      <c r="A57" s="110">
        <v>2</v>
      </c>
      <c r="B57" s="83" t="s">
        <v>112</v>
      </c>
      <c r="C57" s="111" t="s">
        <v>99</v>
      </c>
      <c r="D57" s="117" t="s">
        <v>729</v>
      </c>
      <c r="E57" s="81"/>
      <c r="F57" s="81" t="s">
        <v>836</v>
      </c>
      <c r="G57" s="83" t="s">
        <v>836</v>
      </c>
      <c r="H57" s="111"/>
      <c r="I57" s="83" t="s">
        <v>1554</v>
      </c>
      <c r="J57" s="83">
        <v>4</v>
      </c>
      <c r="K57" s="83"/>
      <c r="L57" s="249" t="s">
        <v>1130</v>
      </c>
      <c r="M57" s="110" t="s">
        <v>745</v>
      </c>
      <c r="N57" s="110" t="s">
        <v>745</v>
      </c>
    </row>
    <row r="58" spans="1:14" s="107" customFormat="1" x14ac:dyDescent="0.25">
      <c r="A58" s="110">
        <v>2</v>
      </c>
      <c r="B58" s="83" t="s">
        <v>113</v>
      </c>
      <c r="C58" s="111" t="s">
        <v>115</v>
      </c>
      <c r="D58" s="117" t="s">
        <v>729</v>
      </c>
      <c r="E58" s="81"/>
      <c r="F58" s="81" t="s">
        <v>868</v>
      </c>
      <c r="G58" s="83" t="s">
        <v>868</v>
      </c>
      <c r="H58" s="111"/>
      <c r="I58" s="83" t="s">
        <v>1554</v>
      </c>
      <c r="J58" s="83">
        <v>4</v>
      </c>
      <c r="K58" s="83"/>
      <c r="L58" s="249" t="s">
        <v>1130</v>
      </c>
      <c r="M58" s="110" t="s">
        <v>623</v>
      </c>
      <c r="N58" s="110" t="s">
        <v>623</v>
      </c>
    </row>
    <row r="59" spans="1:14" s="107" customFormat="1" x14ac:dyDescent="0.25">
      <c r="A59" s="110">
        <v>2</v>
      </c>
      <c r="B59" s="83" t="s">
        <v>117</v>
      </c>
      <c r="C59" s="111" t="s">
        <v>118</v>
      </c>
      <c r="D59" s="117" t="s">
        <v>729</v>
      </c>
      <c r="E59" s="81"/>
      <c r="F59" s="81" t="s">
        <v>870</v>
      </c>
      <c r="G59" s="83" t="s">
        <v>870</v>
      </c>
      <c r="H59" s="111"/>
      <c r="I59" s="83" t="s">
        <v>1566</v>
      </c>
      <c r="J59" s="83">
        <v>1</v>
      </c>
      <c r="K59" s="83"/>
      <c r="L59" s="249" t="s">
        <v>745</v>
      </c>
      <c r="M59" s="110" t="s">
        <v>745</v>
      </c>
      <c r="N59" s="110" t="s">
        <v>745</v>
      </c>
    </row>
    <row r="60" spans="1:14" s="107" customFormat="1" x14ac:dyDescent="0.25">
      <c r="A60" s="110">
        <v>2</v>
      </c>
      <c r="B60" s="83" t="s">
        <v>119</v>
      </c>
      <c r="C60" s="111" t="s">
        <v>120</v>
      </c>
      <c r="D60" s="117" t="s">
        <v>729</v>
      </c>
      <c r="E60" s="81"/>
      <c r="F60" s="81" t="s">
        <v>871</v>
      </c>
      <c r="G60" s="83" t="s">
        <v>871</v>
      </c>
      <c r="H60" s="111"/>
      <c r="I60" s="83" t="s">
        <v>1554</v>
      </c>
      <c r="J60" s="83">
        <v>1</v>
      </c>
      <c r="K60" s="83"/>
      <c r="L60" s="249" t="s">
        <v>745</v>
      </c>
      <c r="M60" s="110" t="s">
        <v>623</v>
      </c>
      <c r="N60" s="110" t="s">
        <v>623</v>
      </c>
    </row>
    <row r="61" spans="1:14" s="107" customFormat="1" x14ac:dyDescent="0.25">
      <c r="A61" s="110">
        <v>2</v>
      </c>
      <c r="B61" s="83" t="s">
        <v>121</v>
      </c>
      <c r="C61" s="111" t="s">
        <v>122</v>
      </c>
      <c r="D61" s="117" t="s">
        <v>729</v>
      </c>
      <c r="E61" s="81"/>
      <c r="F61" s="81" t="s">
        <v>1044</v>
      </c>
      <c r="G61" s="83" t="s">
        <v>1044</v>
      </c>
      <c r="H61" s="111"/>
      <c r="I61" s="83" t="s">
        <v>1554</v>
      </c>
      <c r="J61" s="83">
        <v>2</v>
      </c>
      <c r="K61" s="83"/>
      <c r="L61" s="249" t="s">
        <v>745</v>
      </c>
      <c r="M61" s="110" t="s">
        <v>623</v>
      </c>
      <c r="N61" s="110" t="s">
        <v>623</v>
      </c>
    </row>
    <row r="62" spans="1:14" s="107" customFormat="1" x14ac:dyDescent="0.25">
      <c r="A62" s="110">
        <v>2</v>
      </c>
      <c r="B62" s="83" t="s">
        <v>123</v>
      </c>
      <c r="C62" s="111" t="s">
        <v>26</v>
      </c>
      <c r="D62" s="117" t="s">
        <v>729</v>
      </c>
      <c r="E62" s="81"/>
      <c r="F62" s="81" t="s">
        <v>862</v>
      </c>
      <c r="G62" s="83" t="s">
        <v>862</v>
      </c>
      <c r="H62" s="111"/>
      <c r="I62" s="83" t="s">
        <v>1566</v>
      </c>
      <c r="J62" s="83">
        <v>20</v>
      </c>
      <c r="K62" s="83"/>
      <c r="L62" s="249" t="s">
        <v>743</v>
      </c>
      <c r="M62" s="110" t="s">
        <v>590</v>
      </c>
      <c r="N62" s="110" t="s">
        <v>745</v>
      </c>
    </row>
    <row r="63" spans="1:14" s="107" customFormat="1" x14ac:dyDescent="0.25">
      <c r="A63" s="110">
        <v>2</v>
      </c>
      <c r="B63" s="83" t="s">
        <v>125</v>
      </c>
      <c r="C63" s="111" t="s">
        <v>30</v>
      </c>
      <c r="D63" s="117" t="s">
        <v>729</v>
      </c>
      <c r="E63" s="81"/>
      <c r="F63" s="81" t="s">
        <v>838</v>
      </c>
      <c r="G63" s="83" t="s">
        <v>838</v>
      </c>
      <c r="H63" s="111"/>
      <c r="I63" s="83" t="s">
        <v>1566</v>
      </c>
      <c r="J63" s="83">
        <v>1</v>
      </c>
      <c r="K63" s="83"/>
      <c r="L63" s="249" t="s">
        <v>745</v>
      </c>
      <c r="M63" s="110" t="s">
        <v>745</v>
      </c>
      <c r="N63" s="110" t="s">
        <v>745</v>
      </c>
    </row>
    <row r="64" spans="1:14" s="107" customFormat="1" x14ac:dyDescent="0.25">
      <c r="A64" s="110">
        <v>2</v>
      </c>
      <c r="B64" s="83" t="s">
        <v>126</v>
      </c>
      <c r="C64" s="111" t="s">
        <v>127</v>
      </c>
      <c r="D64" s="117" t="s">
        <v>729</v>
      </c>
      <c r="E64" s="81"/>
      <c r="F64" s="81" t="s">
        <v>872</v>
      </c>
      <c r="G64" s="83" t="s">
        <v>872</v>
      </c>
      <c r="H64" s="111"/>
      <c r="I64" s="83" t="s">
        <v>1566</v>
      </c>
      <c r="J64" s="83">
        <v>1</v>
      </c>
      <c r="K64" s="83"/>
      <c r="L64" s="249" t="s">
        <v>745</v>
      </c>
      <c r="M64" s="110" t="s">
        <v>745</v>
      </c>
      <c r="N64" s="110" t="s">
        <v>745</v>
      </c>
    </row>
    <row r="65" spans="1:14" s="107" customFormat="1" x14ac:dyDescent="0.25">
      <c r="A65" s="110">
        <v>2</v>
      </c>
      <c r="B65" s="83" t="s">
        <v>128</v>
      </c>
      <c r="C65" s="83" t="s">
        <v>34</v>
      </c>
      <c r="D65" s="110" t="s">
        <v>729</v>
      </c>
      <c r="E65" s="81"/>
      <c r="F65" s="81" t="s">
        <v>1036</v>
      </c>
      <c r="G65" s="83" t="s">
        <v>1036</v>
      </c>
      <c r="H65" s="111"/>
      <c r="I65" s="83" t="s">
        <v>1554</v>
      </c>
      <c r="J65" s="83">
        <v>10</v>
      </c>
      <c r="K65" s="83">
        <v>1</v>
      </c>
      <c r="L65" s="249" t="s">
        <v>745</v>
      </c>
      <c r="M65" s="110" t="s">
        <v>623</v>
      </c>
      <c r="N65" s="110" t="s">
        <v>729</v>
      </c>
    </row>
    <row r="66" spans="1:14" s="107" customFormat="1" ht="30" x14ac:dyDescent="0.25">
      <c r="A66" s="110">
        <v>2</v>
      </c>
      <c r="B66" s="83" t="s">
        <v>129</v>
      </c>
      <c r="C66" s="111" t="s">
        <v>36</v>
      </c>
      <c r="D66" s="117" t="s">
        <v>729</v>
      </c>
      <c r="E66" s="81"/>
      <c r="F66" s="81" t="s">
        <v>865</v>
      </c>
      <c r="G66" s="83" t="s">
        <v>1163</v>
      </c>
      <c r="H66" s="111" t="s">
        <v>1157</v>
      </c>
      <c r="I66" s="83" t="s">
        <v>1554</v>
      </c>
      <c r="J66" s="83">
        <v>2</v>
      </c>
      <c r="K66" s="83"/>
      <c r="L66" s="249" t="s">
        <v>743</v>
      </c>
      <c r="M66" s="110" t="s">
        <v>623</v>
      </c>
      <c r="N66" s="110" t="s">
        <v>623</v>
      </c>
    </row>
    <row r="67" spans="1:14" s="107" customFormat="1" ht="30" x14ac:dyDescent="0.25">
      <c r="A67" s="110">
        <v>2</v>
      </c>
      <c r="B67" s="83" t="s">
        <v>130</v>
      </c>
      <c r="C67" s="111" t="s">
        <v>1616</v>
      </c>
      <c r="D67" s="117" t="s">
        <v>729</v>
      </c>
      <c r="E67" s="81"/>
      <c r="F67" s="83" t="s">
        <v>1158</v>
      </c>
      <c r="G67" s="83" t="s">
        <v>1459</v>
      </c>
      <c r="H67" s="111" t="s">
        <v>1460</v>
      </c>
      <c r="I67" s="83" t="s">
        <v>1554</v>
      </c>
      <c r="J67" s="83">
        <v>3</v>
      </c>
      <c r="K67" s="83"/>
      <c r="L67" s="249" t="s">
        <v>743</v>
      </c>
      <c r="M67" s="110" t="s">
        <v>745</v>
      </c>
      <c r="N67" s="110" t="s">
        <v>729</v>
      </c>
    </row>
    <row r="68" spans="1:14" s="107" customFormat="1" x14ac:dyDescent="0.25">
      <c r="A68" s="110">
        <v>2</v>
      </c>
      <c r="B68" s="83" t="s">
        <v>131</v>
      </c>
      <c r="C68" s="111" t="s">
        <v>132</v>
      </c>
      <c r="D68" s="117" t="s">
        <v>729</v>
      </c>
      <c r="E68" s="81"/>
      <c r="F68" s="81" t="s">
        <v>873</v>
      </c>
      <c r="G68" s="83" t="s">
        <v>873</v>
      </c>
      <c r="H68" s="111"/>
      <c r="I68" s="83" t="s">
        <v>1566</v>
      </c>
      <c r="J68" s="83">
        <v>2</v>
      </c>
      <c r="K68" s="83"/>
      <c r="L68" s="249" t="s">
        <v>745</v>
      </c>
      <c r="M68" s="110" t="s">
        <v>623</v>
      </c>
      <c r="N68" s="110" t="s">
        <v>623</v>
      </c>
    </row>
    <row r="69" spans="1:14" s="107" customFormat="1" x14ac:dyDescent="0.25">
      <c r="A69" s="110">
        <v>2</v>
      </c>
      <c r="B69" s="83" t="s">
        <v>133</v>
      </c>
      <c r="C69" s="111" t="s">
        <v>134</v>
      </c>
      <c r="D69" s="117" t="s">
        <v>729</v>
      </c>
      <c r="E69" s="81"/>
      <c r="F69" s="81" t="s">
        <v>1045</v>
      </c>
      <c r="G69" s="83" t="s">
        <v>1045</v>
      </c>
      <c r="H69" s="111"/>
      <c r="I69" s="83" t="s">
        <v>1554</v>
      </c>
      <c r="J69" s="83">
        <v>2</v>
      </c>
      <c r="K69" s="83"/>
      <c r="L69" s="249" t="s">
        <v>744</v>
      </c>
      <c r="M69" s="110" t="s">
        <v>745</v>
      </c>
      <c r="N69" s="110" t="s">
        <v>745</v>
      </c>
    </row>
    <row r="70" spans="1:14" s="107" customFormat="1" x14ac:dyDescent="0.25">
      <c r="A70" s="110">
        <v>2</v>
      </c>
      <c r="B70" s="83" t="s">
        <v>135</v>
      </c>
      <c r="C70" s="111" t="s">
        <v>42</v>
      </c>
      <c r="D70" s="117" t="s">
        <v>729</v>
      </c>
      <c r="E70" s="81"/>
      <c r="F70" s="81" t="s">
        <v>840</v>
      </c>
      <c r="G70" s="83" t="s">
        <v>840</v>
      </c>
      <c r="H70" s="111"/>
      <c r="I70" s="83" t="s">
        <v>1554</v>
      </c>
      <c r="J70" s="83">
        <v>2</v>
      </c>
      <c r="K70" s="83"/>
      <c r="L70" s="249" t="s">
        <v>745</v>
      </c>
      <c r="M70" s="110" t="s">
        <v>623</v>
      </c>
      <c r="N70" s="110" t="s">
        <v>623</v>
      </c>
    </row>
    <row r="71" spans="1:14" s="107" customFormat="1" x14ac:dyDescent="0.25">
      <c r="A71" s="110">
        <v>2</v>
      </c>
      <c r="B71" s="83" t="s">
        <v>136</v>
      </c>
      <c r="C71" s="111" t="s">
        <v>137</v>
      </c>
      <c r="D71" s="117" t="s">
        <v>729</v>
      </c>
      <c r="E71" s="81"/>
      <c r="F71" s="81" t="s">
        <v>1046</v>
      </c>
      <c r="G71" s="83" t="s">
        <v>1046</v>
      </c>
      <c r="H71" s="111"/>
      <c r="I71" s="83" t="s">
        <v>1554</v>
      </c>
      <c r="J71" s="83">
        <v>7</v>
      </c>
      <c r="K71" s="83"/>
      <c r="L71" s="249" t="s">
        <v>744</v>
      </c>
      <c r="M71" s="110" t="s">
        <v>745</v>
      </c>
      <c r="N71" s="110" t="s">
        <v>745</v>
      </c>
    </row>
    <row r="72" spans="1:14" s="107" customFormat="1" x14ac:dyDescent="0.25">
      <c r="A72" s="110">
        <v>2</v>
      </c>
      <c r="B72" s="83" t="s">
        <v>138</v>
      </c>
      <c r="C72" s="111" t="s">
        <v>139</v>
      </c>
      <c r="D72" s="117" t="s">
        <v>729</v>
      </c>
      <c r="E72" s="81"/>
      <c r="F72" s="81" t="s">
        <v>1047</v>
      </c>
      <c r="G72" s="83" t="s">
        <v>1047</v>
      </c>
      <c r="H72" s="111"/>
      <c r="I72" s="83" t="s">
        <v>1554</v>
      </c>
      <c r="J72" s="83">
        <v>7</v>
      </c>
      <c r="K72" s="83"/>
      <c r="L72" s="249" t="s">
        <v>744</v>
      </c>
      <c r="M72" s="110" t="s">
        <v>623</v>
      </c>
      <c r="N72" s="110" t="s">
        <v>623</v>
      </c>
    </row>
    <row r="73" spans="1:14" s="107" customFormat="1" x14ac:dyDescent="0.25">
      <c r="A73" s="110">
        <v>2</v>
      </c>
      <c r="B73" s="83" t="s">
        <v>140</v>
      </c>
      <c r="C73" s="111" t="s">
        <v>141</v>
      </c>
      <c r="D73" s="117" t="s">
        <v>729</v>
      </c>
      <c r="E73" s="81"/>
      <c r="F73" s="81" t="s">
        <v>1048</v>
      </c>
      <c r="G73" s="83" t="s">
        <v>1048</v>
      </c>
      <c r="H73" s="111"/>
      <c r="I73" s="83" t="s">
        <v>1554</v>
      </c>
      <c r="J73" s="83">
        <v>7</v>
      </c>
      <c r="K73" s="83"/>
      <c r="L73" s="249" t="s">
        <v>744</v>
      </c>
      <c r="M73" s="110" t="s">
        <v>745</v>
      </c>
      <c r="N73" s="110" t="s">
        <v>745</v>
      </c>
    </row>
    <row r="74" spans="1:14" s="107" customFormat="1" x14ac:dyDescent="0.25">
      <c r="A74" s="110">
        <v>2</v>
      </c>
      <c r="B74" s="83" t="s">
        <v>142</v>
      </c>
      <c r="C74" s="111" t="s">
        <v>143</v>
      </c>
      <c r="D74" s="117" t="s">
        <v>729</v>
      </c>
      <c r="E74" s="81"/>
      <c r="F74" s="81" t="s">
        <v>1049</v>
      </c>
      <c r="G74" s="83" t="s">
        <v>1049</v>
      </c>
      <c r="H74" s="111"/>
      <c r="I74" s="83" t="s">
        <v>1554</v>
      </c>
      <c r="J74" s="83">
        <v>7</v>
      </c>
      <c r="K74" s="83"/>
      <c r="L74" s="249" t="s">
        <v>744</v>
      </c>
      <c r="M74" s="110" t="s">
        <v>623</v>
      </c>
      <c r="N74" s="110" t="s">
        <v>623</v>
      </c>
    </row>
    <row r="75" spans="1:14" s="107" customFormat="1" x14ac:dyDescent="0.25">
      <c r="A75" s="110">
        <v>2</v>
      </c>
      <c r="B75" s="83" t="s">
        <v>144</v>
      </c>
      <c r="C75" s="111" t="s">
        <v>145</v>
      </c>
      <c r="D75" s="117" t="s">
        <v>729</v>
      </c>
      <c r="E75" s="81"/>
      <c r="F75" s="81" t="s">
        <v>1050</v>
      </c>
      <c r="G75" s="83" t="s">
        <v>1050</v>
      </c>
      <c r="H75" s="111"/>
      <c r="I75" s="83" t="s">
        <v>1554</v>
      </c>
      <c r="J75" s="83">
        <v>7</v>
      </c>
      <c r="K75" s="83"/>
      <c r="L75" s="249" t="s">
        <v>744</v>
      </c>
      <c r="M75" s="110" t="s">
        <v>745</v>
      </c>
      <c r="N75" s="110" t="s">
        <v>745</v>
      </c>
    </row>
    <row r="76" spans="1:14" s="107" customFormat="1" x14ac:dyDescent="0.25">
      <c r="A76" s="110">
        <v>2</v>
      </c>
      <c r="B76" s="83" t="s">
        <v>146</v>
      </c>
      <c r="C76" s="111" t="s">
        <v>147</v>
      </c>
      <c r="D76" s="117" t="s">
        <v>729</v>
      </c>
      <c r="E76" s="81"/>
      <c r="F76" s="81" t="s">
        <v>1051</v>
      </c>
      <c r="G76" s="83" t="s">
        <v>1051</v>
      </c>
      <c r="H76" s="111"/>
      <c r="I76" s="83" t="s">
        <v>1554</v>
      </c>
      <c r="J76" s="83">
        <v>7</v>
      </c>
      <c r="K76" s="83"/>
      <c r="L76" s="249" t="s">
        <v>744</v>
      </c>
      <c r="M76" s="110" t="s">
        <v>623</v>
      </c>
      <c r="N76" s="110" t="s">
        <v>623</v>
      </c>
    </row>
    <row r="77" spans="1:14" s="107" customFormat="1" x14ac:dyDescent="0.25">
      <c r="A77" s="110">
        <v>2</v>
      </c>
      <c r="B77" s="83" t="s">
        <v>148</v>
      </c>
      <c r="C77" s="111" t="s">
        <v>149</v>
      </c>
      <c r="D77" s="117" t="s">
        <v>729</v>
      </c>
      <c r="E77" s="81"/>
      <c r="F77" s="81" t="s">
        <v>1052</v>
      </c>
      <c r="G77" s="83" t="s">
        <v>1052</v>
      </c>
      <c r="H77" s="111"/>
      <c r="I77" s="83" t="s">
        <v>1554</v>
      </c>
      <c r="J77" s="83">
        <v>7</v>
      </c>
      <c r="K77" s="83"/>
      <c r="L77" s="249" t="s">
        <v>744</v>
      </c>
      <c r="M77" s="110" t="s">
        <v>745</v>
      </c>
      <c r="N77" s="110" t="s">
        <v>745</v>
      </c>
    </row>
    <row r="78" spans="1:14" s="107" customFormat="1" x14ac:dyDescent="0.25">
      <c r="A78" s="110">
        <v>2</v>
      </c>
      <c r="B78" s="83" t="s">
        <v>150</v>
      </c>
      <c r="C78" s="111" t="s">
        <v>151</v>
      </c>
      <c r="D78" s="117" t="s">
        <v>729</v>
      </c>
      <c r="E78" s="81"/>
      <c r="F78" s="81" t="s">
        <v>1053</v>
      </c>
      <c r="G78" s="83" t="s">
        <v>1053</v>
      </c>
      <c r="H78" s="111"/>
      <c r="I78" s="83" t="s">
        <v>1554</v>
      </c>
      <c r="J78" s="83">
        <v>7</v>
      </c>
      <c r="K78" s="83"/>
      <c r="L78" s="249" t="s">
        <v>744</v>
      </c>
      <c r="M78" s="110" t="s">
        <v>623</v>
      </c>
      <c r="N78" s="110" t="s">
        <v>623</v>
      </c>
    </row>
    <row r="79" spans="1:14" s="107" customFormat="1" x14ac:dyDescent="0.25">
      <c r="A79" s="110">
        <v>2</v>
      </c>
      <c r="B79" s="83" t="s">
        <v>152</v>
      </c>
      <c r="C79" s="111" t="s">
        <v>153</v>
      </c>
      <c r="D79" s="117" t="s">
        <v>729</v>
      </c>
      <c r="E79" s="81"/>
      <c r="F79" s="81" t="s">
        <v>1054</v>
      </c>
      <c r="G79" s="83" t="s">
        <v>1054</v>
      </c>
      <c r="H79" s="111"/>
      <c r="I79" s="83" t="s">
        <v>1554</v>
      </c>
      <c r="J79" s="83">
        <v>7</v>
      </c>
      <c r="K79" s="83"/>
      <c r="L79" s="249" t="s">
        <v>744</v>
      </c>
      <c r="M79" s="110" t="s">
        <v>745</v>
      </c>
      <c r="N79" s="110" t="s">
        <v>745</v>
      </c>
    </row>
    <row r="80" spans="1:14" s="107" customFormat="1" x14ac:dyDescent="0.25">
      <c r="A80" s="110">
        <v>2</v>
      </c>
      <c r="B80" s="83" t="s">
        <v>154</v>
      </c>
      <c r="C80" s="111" t="s">
        <v>155</v>
      </c>
      <c r="D80" s="117" t="s">
        <v>729</v>
      </c>
      <c r="E80" s="81"/>
      <c r="F80" s="81" t="s">
        <v>1055</v>
      </c>
      <c r="G80" s="83" t="s">
        <v>1055</v>
      </c>
      <c r="H80" s="111"/>
      <c r="I80" s="83" t="s">
        <v>1554</v>
      </c>
      <c r="J80" s="83">
        <v>7</v>
      </c>
      <c r="K80" s="83"/>
      <c r="L80" s="249" t="s">
        <v>744</v>
      </c>
      <c r="M80" s="110" t="s">
        <v>623</v>
      </c>
      <c r="N80" s="110" t="s">
        <v>623</v>
      </c>
    </row>
    <row r="81" spans="1:14" s="107" customFormat="1" x14ac:dyDescent="0.25">
      <c r="A81" s="110">
        <v>2</v>
      </c>
      <c r="B81" s="83" t="s">
        <v>156</v>
      </c>
      <c r="C81" s="111" t="s">
        <v>157</v>
      </c>
      <c r="D81" s="117" t="s">
        <v>729</v>
      </c>
      <c r="E81" s="81"/>
      <c r="F81" s="81" t="s">
        <v>1056</v>
      </c>
      <c r="G81" s="83" t="s">
        <v>1056</v>
      </c>
      <c r="H81" s="111"/>
      <c r="I81" s="83" t="s">
        <v>1554</v>
      </c>
      <c r="J81" s="83">
        <v>7</v>
      </c>
      <c r="K81" s="83"/>
      <c r="L81" s="249" t="s">
        <v>744</v>
      </c>
      <c r="M81" s="110" t="s">
        <v>745</v>
      </c>
      <c r="N81" s="110" t="s">
        <v>745</v>
      </c>
    </row>
    <row r="82" spans="1:14" s="107" customFormat="1" x14ac:dyDescent="0.25">
      <c r="A82" s="110">
        <v>2</v>
      </c>
      <c r="B82" s="83" t="s">
        <v>158</v>
      </c>
      <c r="C82" s="111" t="s">
        <v>159</v>
      </c>
      <c r="D82" s="117" t="s">
        <v>729</v>
      </c>
      <c r="E82" s="81"/>
      <c r="F82" s="81" t="s">
        <v>1057</v>
      </c>
      <c r="G82" s="83" t="s">
        <v>1057</v>
      </c>
      <c r="H82" s="111"/>
      <c r="I82" s="83" t="s">
        <v>1554</v>
      </c>
      <c r="J82" s="83">
        <v>7</v>
      </c>
      <c r="K82" s="83"/>
      <c r="L82" s="249" t="s">
        <v>744</v>
      </c>
      <c r="M82" s="110" t="s">
        <v>623</v>
      </c>
      <c r="N82" s="110" t="s">
        <v>623</v>
      </c>
    </row>
    <row r="83" spans="1:14" s="107" customFormat="1" x14ac:dyDescent="0.25">
      <c r="A83" s="110">
        <v>2</v>
      </c>
      <c r="B83" s="83" t="s">
        <v>160</v>
      </c>
      <c r="C83" s="111" t="s">
        <v>161</v>
      </c>
      <c r="D83" s="117" t="s">
        <v>729</v>
      </c>
      <c r="E83" s="81"/>
      <c r="F83" s="81" t="s">
        <v>1058</v>
      </c>
      <c r="G83" s="83" t="s">
        <v>1058</v>
      </c>
      <c r="H83" s="111"/>
      <c r="I83" s="83" t="s">
        <v>1554</v>
      </c>
      <c r="J83" s="83">
        <v>7</v>
      </c>
      <c r="K83" s="83"/>
      <c r="L83" s="249" t="s">
        <v>744</v>
      </c>
      <c r="M83" s="110" t="s">
        <v>745</v>
      </c>
      <c r="N83" s="110" t="s">
        <v>745</v>
      </c>
    </row>
    <row r="84" spans="1:14" s="107" customFormat="1" x14ac:dyDescent="0.25">
      <c r="A84" s="110">
        <v>2</v>
      </c>
      <c r="B84" s="83" t="s">
        <v>162</v>
      </c>
      <c r="C84" s="111" t="s">
        <v>163</v>
      </c>
      <c r="D84" s="117" t="s">
        <v>729</v>
      </c>
      <c r="E84" s="81"/>
      <c r="F84" s="81" t="s">
        <v>1059</v>
      </c>
      <c r="G84" s="83" t="s">
        <v>1059</v>
      </c>
      <c r="H84" s="111"/>
      <c r="I84" s="83" t="s">
        <v>1554</v>
      </c>
      <c r="J84" s="83">
        <v>7</v>
      </c>
      <c r="K84" s="83"/>
      <c r="L84" s="249" t="s">
        <v>744</v>
      </c>
      <c r="M84" s="110" t="s">
        <v>623</v>
      </c>
      <c r="N84" s="110" t="s">
        <v>623</v>
      </c>
    </row>
    <row r="85" spans="1:14" s="107" customFormat="1" x14ac:dyDescent="0.25">
      <c r="A85" s="110">
        <v>2</v>
      </c>
      <c r="B85" s="83" t="s">
        <v>164</v>
      </c>
      <c r="C85" s="111" t="s">
        <v>165</v>
      </c>
      <c r="D85" s="117" t="s">
        <v>729</v>
      </c>
      <c r="E85" s="81"/>
      <c r="F85" s="81" t="s">
        <v>1060</v>
      </c>
      <c r="G85" s="83" t="s">
        <v>1060</v>
      </c>
      <c r="H85" s="111"/>
      <c r="I85" s="83" t="s">
        <v>1554</v>
      </c>
      <c r="J85" s="83">
        <v>7</v>
      </c>
      <c r="K85" s="83"/>
      <c r="L85" s="249" t="s">
        <v>744</v>
      </c>
      <c r="M85" s="110" t="s">
        <v>745</v>
      </c>
      <c r="N85" s="110" t="s">
        <v>745</v>
      </c>
    </row>
    <row r="86" spans="1:14" s="107" customFormat="1" x14ac:dyDescent="0.25">
      <c r="A86" s="110">
        <v>2</v>
      </c>
      <c r="B86" s="83" t="s">
        <v>166</v>
      </c>
      <c r="C86" s="111" t="s">
        <v>167</v>
      </c>
      <c r="D86" s="117" t="s">
        <v>729</v>
      </c>
      <c r="E86" s="81"/>
      <c r="F86" s="81" t="s">
        <v>1061</v>
      </c>
      <c r="G86" s="83" t="s">
        <v>1061</v>
      </c>
      <c r="H86" s="111"/>
      <c r="I86" s="83" t="s">
        <v>1554</v>
      </c>
      <c r="J86" s="83">
        <v>4</v>
      </c>
      <c r="K86" s="83"/>
      <c r="L86" s="249" t="s">
        <v>744</v>
      </c>
      <c r="M86" s="110" t="s">
        <v>623</v>
      </c>
      <c r="N86" s="110" t="s">
        <v>623</v>
      </c>
    </row>
    <row r="87" spans="1:14" s="107" customFormat="1" x14ac:dyDescent="0.25">
      <c r="A87" s="110">
        <v>2</v>
      </c>
      <c r="B87" s="83" t="s">
        <v>169</v>
      </c>
      <c r="C87" s="111" t="s">
        <v>170</v>
      </c>
      <c r="D87" s="117" t="s">
        <v>729</v>
      </c>
      <c r="E87" s="81"/>
      <c r="F87" s="81" t="s">
        <v>1062</v>
      </c>
      <c r="G87" s="83" t="s">
        <v>1062</v>
      </c>
      <c r="H87" s="111"/>
      <c r="I87" s="83" t="s">
        <v>1554</v>
      </c>
      <c r="J87" s="83">
        <v>10</v>
      </c>
      <c r="K87" s="83"/>
      <c r="L87" s="249" t="s">
        <v>744</v>
      </c>
      <c r="M87" s="110" t="s">
        <v>745</v>
      </c>
      <c r="N87" s="110" t="s">
        <v>729</v>
      </c>
    </row>
    <row r="88" spans="1:14" s="107" customFormat="1" x14ac:dyDescent="0.25">
      <c r="A88" s="110">
        <v>2</v>
      </c>
      <c r="B88" s="83" t="s">
        <v>172</v>
      </c>
      <c r="C88" s="111" t="s">
        <v>46</v>
      </c>
      <c r="D88" s="117" t="s">
        <v>729</v>
      </c>
      <c r="E88" s="81"/>
      <c r="F88" s="81" t="s">
        <v>842</v>
      </c>
      <c r="G88" s="83" t="s">
        <v>842</v>
      </c>
      <c r="H88" s="111"/>
      <c r="I88" s="83" t="s">
        <v>1554</v>
      </c>
      <c r="J88" s="83">
        <v>2</v>
      </c>
      <c r="K88" s="83"/>
      <c r="L88" s="249" t="s">
        <v>745</v>
      </c>
      <c r="M88" s="110" t="s">
        <v>623</v>
      </c>
      <c r="N88" s="110" t="s">
        <v>623</v>
      </c>
    </row>
    <row r="89" spans="1:14" s="107" customFormat="1" x14ac:dyDescent="0.25">
      <c r="A89" s="110">
        <v>2</v>
      </c>
      <c r="B89" s="83" t="s">
        <v>173</v>
      </c>
      <c r="C89" s="111" t="s">
        <v>49</v>
      </c>
      <c r="D89" s="117" t="s">
        <v>729</v>
      </c>
      <c r="E89" s="81"/>
      <c r="F89" s="81" t="s">
        <v>843</v>
      </c>
      <c r="G89" s="83" t="s">
        <v>843</v>
      </c>
      <c r="H89" s="111"/>
      <c r="I89" s="83" t="s">
        <v>1554</v>
      </c>
      <c r="J89" s="83">
        <v>2</v>
      </c>
      <c r="K89" s="83"/>
      <c r="L89" s="249" t="s">
        <v>745</v>
      </c>
      <c r="M89" s="110" t="s">
        <v>745</v>
      </c>
      <c r="N89" s="110" t="s">
        <v>745</v>
      </c>
    </row>
    <row r="90" spans="1:14" s="107" customFormat="1" x14ac:dyDescent="0.25">
      <c r="A90" s="110">
        <v>2</v>
      </c>
      <c r="B90" s="83" t="s">
        <v>174</v>
      </c>
      <c r="C90" s="111" t="s">
        <v>1425</v>
      </c>
      <c r="D90" s="117" t="s">
        <v>729</v>
      </c>
      <c r="E90" s="81"/>
      <c r="F90" s="81" t="s">
        <v>1063</v>
      </c>
      <c r="G90" s="83" t="s">
        <v>1426</v>
      </c>
      <c r="H90" s="111"/>
      <c r="I90" s="83" t="s">
        <v>1554</v>
      </c>
      <c r="J90" s="83">
        <v>7</v>
      </c>
      <c r="K90" s="83"/>
      <c r="L90" s="249" t="s">
        <v>744</v>
      </c>
      <c r="M90" s="110" t="s">
        <v>623</v>
      </c>
      <c r="N90" s="110" t="s">
        <v>623</v>
      </c>
    </row>
    <row r="91" spans="1:14" s="107" customFormat="1" x14ac:dyDescent="0.25">
      <c r="A91" s="110">
        <v>2</v>
      </c>
      <c r="B91" s="83" t="s">
        <v>176</v>
      </c>
      <c r="C91" s="111" t="s">
        <v>177</v>
      </c>
      <c r="D91" s="117" t="s">
        <v>729</v>
      </c>
      <c r="E91" s="81"/>
      <c r="F91" s="81" t="s">
        <v>845</v>
      </c>
      <c r="G91" s="83" t="s">
        <v>845</v>
      </c>
      <c r="H91" s="111"/>
      <c r="I91" s="83" t="s">
        <v>1554</v>
      </c>
      <c r="J91" s="83">
        <v>4</v>
      </c>
      <c r="K91" s="83"/>
      <c r="L91" s="249" t="s">
        <v>1130</v>
      </c>
      <c r="M91" s="110" t="s">
        <v>623</v>
      </c>
      <c r="N91" s="110" t="s">
        <v>623</v>
      </c>
    </row>
    <row r="92" spans="1:14" s="107" customFormat="1" x14ac:dyDescent="0.25">
      <c r="A92" s="110">
        <v>2</v>
      </c>
      <c r="B92" s="83" t="s">
        <v>179</v>
      </c>
      <c r="C92" s="111" t="s">
        <v>181</v>
      </c>
      <c r="D92" s="117" t="s">
        <v>729</v>
      </c>
      <c r="E92" s="81"/>
      <c r="F92" s="81" t="s">
        <v>875</v>
      </c>
      <c r="G92" s="83" t="s">
        <v>875</v>
      </c>
      <c r="H92" s="111"/>
      <c r="I92" s="83" t="s">
        <v>1554</v>
      </c>
      <c r="J92" s="83">
        <v>4</v>
      </c>
      <c r="K92" s="83"/>
      <c r="L92" s="249" t="s">
        <v>1130</v>
      </c>
      <c r="M92" s="110" t="s">
        <v>745</v>
      </c>
      <c r="N92" s="110" t="s">
        <v>745</v>
      </c>
    </row>
    <row r="93" spans="1:14" s="107" customFormat="1" x14ac:dyDescent="0.25">
      <c r="A93" s="110">
        <v>2</v>
      </c>
      <c r="B93" s="83" t="s">
        <v>183</v>
      </c>
      <c r="C93" s="111" t="s">
        <v>184</v>
      </c>
      <c r="D93" s="117" t="s">
        <v>729</v>
      </c>
      <c r="E93" s="81"/>
      <c r="F93" s="81" t="s">
        <v>877</v>
      </c>
      <c r="G93" s="83" t="s">
        <v>877</v>
      </c>
      <c r="H93" s="111"/>
      <c r="I93" s="83" t="s">
        <v>1566</v>
      </c>
      <c r="J93" s="83">
        <v>10</v>
      </c>
      <c r="K93" s="83"/>
      <c r="L93" s="249" t="s">
        <v>745</v>
      </c>
      <c r="M93" s="110" t="s">
        <v>745</v>
      </c>
      <c r="N93" s="110" t="s">
        <v>745</v>
      </c>
    </row>
    <row r="94" spans="1:14" s="107" customFormat="1" x14ac:dyDescent="0.25">
      <c r="A94" s="110">
        <v>2</v>
      </c>
      <c r="B94" s="83" t="s">
        <v>185</v>
      </c>
      <c r="C94" s="111" t="s">
        <v>60</v>
      </c>
      <c r="D94" s="117" t="s">
        <v>729</v>
      </c>
      <c r="E94" s="81"/>
      <c r="F94" s="81" t="s">
        <v>1038</v>
      </c>
      <c r="G94" s="83" t="s">
        <v>1038</v>
      </c>
      <c r="H94" s="111"/>
      <c r="I94" s="83" t="s">
        <v>1570</v>
      </c>
      <c r="J94" s="83">
        <v>15.2</v>
      </c>
      <c r="K94" s="83"/>
      <c r="L94" s="249" t="s">
        <v>744</v>
      </c>
      <c r="M94" s="110" t="s">
        <v>623</v>
      </c>
      <c r="N94" s="110" t="s">
        <v>623</v>
      </c>
    </row>
    <row r="95" spans="1:14" s="107" customFormat="1" x14ac:dyDescent="0.25">
      <c r="A95" s="110">
        <v>2</v>
      </c>
      <c r="B95" s="83" t="s">
        <v>186</v>
      </c>
      <c r="C95" s="111" t="s">
        <v>62</v>
      </c>
      <c r="D95" s="117" t="s">
        <v>729</v>
      </c>
      <c r="E95" s="81"/>
      <c r="F95" s="81" t="s">
        <v>1039</v>
      </c>
      <c r="G95" s="83" t="s">
        <v>1039</v>
      </c>
      <c r="H95" s="111"/>
      <c r="I95" s="83" t="s">
        <v>1570</v>
      </c>
      <c r="J95" s="83">
        <v>15.2</v>
      </c>
      <c r="K95" s="83"/>
      <c r="L95" s="249" t="s">
        <v>744</v>
      </c>
      <c r="M95" s="110" t="s">
        <v>745</v>
      </c>
      <c r="N95" s="110" t="s">
        <v>745</v>
      </c>
    </row>
    <row r="96" spans="1:14" s="107" customFormat="1" x14ac:dyDescent="0.25">
      <c r="A96" s="110">
        <v>2</v>
      </c>
      <c r="B96" s="83" t="s">
        <v>187</v>
      </c>
      <c r="C96" s="111" t="s">
        <v>188</v>
      </c>
      <c r="D96" s="117" t="s">
        <v>729</v>
      </c>
      <c r="E96" s="81"/>
      <c r="F96" s="81" t="s">
        <v>1064</v>
      </c>
      <c r="G96" s="83" t="s">
        <v>1064</v>
      </c>
      <c r="H96" s="111"/>
      <c r="I96" s="83" t="s">
        <v>1570</v>
      </c>
      <c r="J96" s="83">
        <v>15.2</v>
      </c>
      <c r="K96" s="83"/>
      <c r="L96" s="249" t="s">
        <v>744</v>
      </c>
      <c r="M96" s="110" t="s">
        <v>623</v>
      </c>
      <c r="N96" s="110" t="s">
        <v>623</v>
      </c>
    </row>
    <row r="97" spans="1:14" s="107" customFormat="1" x14ac:dyDescent="0.25">
      <c r="A97" s="110">
        <v>2</v>
      </c>
      <c r="B97" s="83" t="s">
        <v>189</v>
      </c>
      <c r="C97" s="111" t="s">
        <v>64</v>
      </c>
      <c r="D97" s="117" t="s">
        <v>729</v>
      </c>
      <c r="E97" s="81"/>
      <c r="F97" s="81" t="s">
        <v>1040</v>
      </c>
      <c r="G97" s="83" t="s">
        <v>1040</v>
      </c>
      <c r="H97" s="111"/>
      <c r="I97" s="83" t="s">
        <v>1570</v>
      </c>
      <c r="J97" s="83">
        <v>15.2</v>
      </c>
      <c r="K97" s="83"/>
      <c r="L97" s="249" t="s">
        <v>744</v>
      </c>
      <c r="M97" s="110" t="s">
        <v>745</v>
      </c>
      <c r="N97" s="110" t="s">
        <v>745</v>
      </c>
    </row>
    <row r="98" spans="1:14" s="107" customFormat="1" x14ac:dyDescent="0.25">
      <c r="A98" s="110">
        <v>2</v>
      </c>
      <c r="B98" s="83" t="s">
        <v>190</v>
      </c>
      <c r="C98" s="111" t="s">
        <v>66</v>
      </c>
      <c r="D98" s="117" t="s">
        <v>729</v>
      </c>
      <c r="E98" s="81"/>
      <c r="F98" s="81" t="s">
        <v>850</v>
      </c>
      <c r="G98" s="83" t="s">
        <v>850</v>
      </c>
      <c r="H98" s="111"/>
      <c r="I98" s="83" t="s">
        <v>1570</v>
      </c>
      <c r="J98" s="83">
        <v>15.2</v>
      </c>
      <c r="K98" s="83"/>
      <c r="L98" s="249" t="s">
        <v>745</v>
      </c>
      <c r="M98" s="110" t="s">
        <v>623</v>
      </c>
      <c r="N98" s="110" t="s">
        <v>623</v>
      </c>
    </row>
    <row r="99" spans="1:14" s="107" customFormat="1" x14ac:dyDescent="0.25">
      <c r="A99" s="110">
        <v>2</v>
      </c>
      <c r="B99" s="83" t="s">
        <v>191</v>
      </c>
      <c r="C99" s="111" t="s">
        <v>68</v>
      </c>
      <c r="D99" s="117" t="s">
        <v>729</v>
      </c>
      <c r="E99" s="81"/>
      <c r="F99" s="81" t="s">
        <v>851</v>
      </c>
      <c r="G99" s="83" t="s">
        <v>851</v>
      </c>
      <c r="H99" s="111"/>
      <c r="I99" s="83" t="s">
        <v>1570</v>
      </c>
      <c r="J99" s="83">
        <v>15.2</v>
      </c>
      <c r="K99" s="83"/>
      <c r="L99" s="249" t="s">
        <v>745</v>
      </c>
      <c r="M99" s="110" t="s">
        <v>745</v>
      </c>
      <c r="N99" s="110" t="s">
        <v>745</v>
      </c>
    </row>
    <row r="100" spans="1:14" s="107" customFormat="1" x14ac:dyDescent="0.25">
      <c r="A100" s="110">
        <v>2</v>
      </c>
      <c r="B100" s="83" t="s">
        <v>192</v>
      </c>
      <c r="C100" s="111" t="s">
        <v>194</v>
      </c>
      <c r="D100" s="117" t="s">
        <v>729</v>
      </c>
      <c r="E100" s="81"/>
      <c r="F100" s="81" t="s">
        <v>879</v>
      </c>
      <c r="G100" s="83" t="s">
        <v>879</v>
      </c>
      <c r="H100" s="111"/>
      <c r="I100" s="83" t="s">
        <v>1554</v>
      </c>
      <c r="J100" s="83">
        <v>4</v>
      </c>
      <c r="K100" s="83"/>
      <c r="L100" s="249" t="s">
        <v>1130</v>
      </c>
      <c r="M100" s="110" t="s">
        <v>745</v>
      </c>
      <c r="N100" s="110" t="s">
        <v>745</v>
      </c>
    </row>
    <row r="101" spans="1:14" s="107" customFormat="1" x14ac:dyDescent="0.25">
      <c r="A101" s="110">
        <v>2</v>
      </c>
      <c r="B101" s="83" t="s">
        <v>197</v>
      </c>
      <c r="C101" s="111" t="s">
        <v>198</v>
      </c>
      <c r="D101" s="117" t="s">
        <v>729</v>
      </c>
      <c r="E101" s="81"/>
      <c r="F101" s="81" t="s">
        <v>925</v>
      </c>
      <c r="G101" s="83" t="s">
        <v>925</v>
      </c>
      <c r="H101" s="111"/>
      <c r="I101" s="83" t="s">
        <v>1566</v>
      </c>
      <c r="J101" s="83">
        <v>20</v>
      </c>
      <c r="K101" s="83"/>
      <c r="L101" s="249" t="s">
        <v>743</v>
      </c>
      <c r="M101" s="110" t="s">
        <v>590</v>
      </c>
      <c r="N101" s="110" t="s">
        <v>745</v>
      </c>
    </row>
    <row r="102" spans="1:14" s="107" customFormat="1" x14ac:dyDescent="0.25">
      <c r="A102" s="110">
        <v>2</v>
      </c>
      <c r="B102" s="83" t="s">
        <v>201</v>
      </c>
      <c r="C102" s="111" t="s">
        <v>70</v>
      </c>
      <c r="D102" s="117" t="s">
        <v>729</v>
      </c>
      <c r="E102" s="81"/>
      <c r="F102" s="81" t="s">
        <v>863</v>
      </c>
      <c r="G102" s="83" t="s">
        <v>863</v>
      </c>
      <c r="H102" s="111"/>
      <c r="I102" s="83" t="s">
        <v>1566</v>
      </c>
      <c r="J102" s="83">
        <v>20</v>
      </c>
      <c r="K102" s="83"/>
      <c r="L102" s="249" t="s">
        <v>743</v>
      </c>
      <c r="M102" s="110" t="s">
        <v>590</v>
      </c>
      <c r="N102" s="110" t="s">
        <v>623</v>
      </c>
    </row>
    <row r="103" spans="1:14" s="107" customFormat="1" x14ac:dyDescent="0.25">
      <c r="A103" s="110">
        <v>2</v>
      </c>
      <c r="B103" s="83" t="s">
        <v>202</v>
      </c>
      <c r="C103" s="111" t="s">
        <v>203</v>
      </c>
      <c r="D103" s="117" t="s">
        <v>729</v>
      </c>
      <c r="E103" s="81"/>
      <c r="F103" s="81" t="s">
        <v>881</v>
      </c>
      <c r="G103" s="83" t="s">
        <v>881</v>
      </c>
      <c r="H103" s="111"/>
      <c r="I103" s="83" t="s">
        <v>1566</v>
      </c>
      <c r="J103" s="83">
        <v>1</v>
      </c>
      <c r="K103" s="83"/>
      <c r="L103" s="249" t="s">
        <v>745</v>
      </c>
      <c r="M103" s="110" t="s">
        <v>623</v>
      </c>
      <c r="N103" s="110" t="s">
        <v>623</v>
      </c>
    </row>
    <row r="104" spans="1:14" s="107" customFormat="1" x14ac:dyDescent="0.25">
      <c r="A104" s="110">
        <v>2</v>
      </c>
      <c r="B104" s="83" t="s">
        <v>204</v>
      </c>
      <c r="C104" s="111" t="s">
        <v>1427</v>
      </c>
      <c r="D104" s="117" t="s">
        <v>729</v>
      </c>
      <c r="E104" s="81"/>
      <c r="F104" s="81" t="s">
        <v>1428</v>
      </c>
      <c r="G104" s="83" t="s">
        <v>1428</v>
      </c>
      <c r="H104" s="111"/>
      <c r="I104" s="83" t="s">
        <v>1554</v>
      </c>
      <c r="J104" s="83">
        <v>7</v>
      </c>
      <c r="K104" s="83"/>
      <c r="L104" s="249" t="s">
        <v>744</v>
      </c>
      <c r="M104" s="110" t="s">
        <v>745</v>
      </c>
      <c r="N104" s="110" t="s">
        <v>745</v>
      </c>
    </row>
    <row r="105" spans="1:14" s="107" customFormat="1" x14ac:dyDescent="0.25">
      <c r="A105" s="110">
        <v>2</v>
      </c>
      <c r="B105" s="83" t="s">
        <v>205</v>
      </c>
      <c r="C105" s="111" t="s">
        <v>1429</v>
      </c>
      <c r="D105" s="117" t="s">
        <v>729</v>
      </c>
      <c r="E105" s="81"/>
      <c r="F105" s="81" t="s">
        <v>1430</v>
      </c>
      <c r="G105" s="83" t="s">
        <v>1430</v>
      </c>
      <c r="H105" s="111"/>
      <c r="I105" s="83" t="s">
        <v>1554</v>
      </c>
      <c r="J105" s="83">
        <v>7</v>
      </c>
      <c r="K105" s="83"/>
      <c r="L105" s="249" t="s">
        <v>744</v>
      </c>
      <c r="M105" s="110" t="s">
        <v>623</v>
      </c>
      <c r="N105" s="110" t="s">
        <v>623</v>
      </c>
    </row>
    <row r="106" spans="1:14" s="107" customFormat="1" x14ac:dyDescent="0.25">
      <c r="A106" s="110">
        <v>2</v>
      </c>
      <c r="B106" s="83" t="s">
        <v>206</v>
      </c>
      <c r="C106" s="111" t="s">
        <v>1431</v>
      </c>
      <c r="D106" s="117" t="s">
        <v>729</v>
      </c>
      <c r="E106" s="81"/>
      <c r="F106" s="81" t="s">
        <v>1432</v>
      </c>
      <c r="G106" s="83" t="s">
        <v>1432</v>
      </c>
      <c r="H106" s="111"/>
      <c r="I106" s="83" t="s">
        <v>1554</v>
      </c>
      <c r="J106" s="83">
        <v>7</v>
      </c>
      <c r="K106" s="83"/>
      <c r="L106" s="249" t="s">
        <v>744</v>
      </c>
      <c r="M106" s="110" t="s">
        <v>745</v>
      </c>
      <c r="N106" s="110" t="s">
        <v>745</v>
      </c>
    </row>
    <row r="107" spans="1:14" s="107" customFormat="1" x14ac:dyDescent="0.25">
      <c r="A107" s="110">
        <v>2</v>
      </c>
      <c r="B107" s="83" t="s">
        <v>207</v>
      </c>
      <c r="C107" s="111" t="s">
        <v>1433</v>
      </c>
      <c r="D107" s="117" t="s">
        <v>729</v>
      </c>
      <c r="E107" s="81"/>
      <c r="F107" s="81" t="s">
        <v>1434</v>
      </c>
      <c r="G107" s="83" t="s">
        <v>1434</v>
      </c>
      <c r="H107" s="111"/>
      <c r="I107" s="83" t="s">
        <v>1554</v>
      </c>
      <c r="J107" s="83">
        <v>7</v>
      </c>
      <c r="K107" s="83"/>
      <c r="L107" s="249" t="s">
        <v>744</v>
      </c>
      <c r="M107" s="110" t="s">
        <v>623</v>
      </c>
      <c r="N107" s="110" t="s">
        <v>623</v>
      </c>
    </row>
    <row r="108" spans="1:14" s="107" customFormat="1" x14ac:dyDescent="0.25">
      <c r="A108" s="110">
        <v>2</v>
      </c>
      <c r="B108" s="83" t="s">
        <v>208</v>
      </c>
      <c r="C108" s="111" t="s">
        <v>1435</v>
      </c>
      <c r="D108" s="117" t="s">
        <v>729</v>
      </c>
      <c r="E108" s="81"/>
      <c r="F108" s="81" t="s">
        <v>1436</v>
      </c>
      <c r="G108" s="83" t="s">
        <v>1436</v>
      </c>
      <c r="H108" s="111"/>
      <c r="I108" s="83" t="s">
        <v>1554</v>
      </c>
      <c r="J108" s="83">
        <v>7</v>
      </c>
      <c r="K108" s="83"/>
      <c r="L108" s="249" t="s">
        <v>744</v>
      </c>
      <c r="M108" s="110" t="s">
        <v>745</v>
      </c>
      <c r="N108" s="110" t="s">
        <v>745</v>
      </c>
    </row>
    <row r="109" spans="1:14" s="107" customFormat="1" x14ac:dyDescent="0.25">
      <c r="A109" s="110">
        <v>2</v>
      </c>
      <c r="B109" s="83" t="s">
        <v>209</v>
      </c>
      <c r="C109" s="111" t="s">
        <v>1437</v>
      </c>
      <c r="D109" s="117" t="s">
        <v>729</v>
      </c>
      <c r="E109" s="81"/>
      <c r="F109" s="81" t="s">
        <v>1438</v>
      </c>
      <c r="G109" s="83" t="s">
        <v>1438</v>
      </c>
      <c r="H109" s="111"/>
      <c r="I109" s="83" t="s">
        <v>1554</v>
      </c>
      <c r="J109" s="83">
        <v>7</v>
      </c>
      <c r="K109" s="83"/>
      <c r="L109" s="249" t="s">
        <v>744</v>
      </c>
      <c r="M109" s="110" t="s">
        <v>623</v>
      </c>
      <c r="N109" s="110" t="s">
        <v>623</v>
      </c>
    </row>
    <row r="110" spans="1:14" s="107" customFormat="1" x14ac:dyDescent="0.25">
      <c r="A110" s="110">
        <v>2</v>
      </c>
      <c r="B110" s="83" t="s">
        <v>210</v>
      </c>
      <c r="C110" s="83" t="s">
        <v>211</v>
      </c>
      <c r="D110" s="110" t="s">
        <v>729</v>
      </c>
      <c r="E110" s="81"/>
      <c r="F110" s="81" t="s">
        <v>854</v>
      </c>
      <c r="G110" s="83" t="s">
        <v>854</v>
      </c>
      <c r="H110" s="111"/>
      <c r="I110" s="83" t="s">
        <v>1554</v>
      </c>
      <c r="J110" s="83">
        <v>4</v>
      </c>
      <c r="K110" s="83"/>
      <c r="L110" s="249" t="s">
        <v>743</v>
      </c>
      <c r="M110" s="110" t="s">
        <v>623</v>
      </c>
      <c r="N110" s="110" t="s">
        <v>623</v>
      </c>
    </row>
    <row r="111" spans="1:14" s="107" customFormat="1" x14ac:dyDescent="0.25">
      <c r="A111" s="110">
        <v>2</v>
      </c>
      <c r="B111" s="83" t="s">
        <v>213</v>
      </c>
      <c r="C111" s="111" t="s">
        <v>214</v>
      </c>
      <c r="D111" s="117" t="s">
        <v>729</v>
      </c>
      <c r="E111" s="81"/>
      <c r="F111" s="81" t="s">
        <v>921</v>
      </c>
      <c r="G111" s="83" t="s">
        <v>921</v>
      </c>
      <c r="H111" s="111"/>
      <c r="I111" s="83" t="s">
        <v>1566</v>
      </c>
      <c r="J111" s="83">
        <v>4</v>
      </c>
      <c r="K111" s="83"/>
      <c r="L111" s="249" t="s">
        <v>745</v>
      </c>
      <c r="M111" s="110" t="s">
        <v>623</v>
      </c>
      <c r="N111" s="110" t="s">
        <v>623</v>
      </c>
    </row>
    <row r="112" spans="1:14" s="107" customFormat="1" x14ac:dyDescent="0.25">
      <c r="A112" s="110">
        <v>2</v>
      </c>
      <c r="B112" s="83" t="s">
        <v>215</v>
      </c>
      <c r="C112" s="111" t="s">
        <v>216</v>
      </c>
      <c r="D112" s="117" t="s">
        <v>729</v>
      </c>
      <c r="E112" s="81"/>
      <c r="F112" s="81" t="s">
        <v>882</v>
      </c>
      <c r="G112" s="83" t="s">
        <v>882</v>
      </c>
      <c r="H112" s="111"/>
      <c r="I112" s="83" t="s">
        <v>1566</v>
      </c>
      <c r="J112" s="83">
        <v>4</v>
      </c>
      <c r="K112" s="83"/>
      <c r="L112" s="249" t="s">
        <v>745</v>
      </c>
      <c r="M112" s="110" t="s">
        <v>745</v>
      </c>
      <c r="N112" s="110" t="s">
        <v>745</v>
      </c>
    </row>
    <row r="113" spans="1:14" s="107" customFormat="1" x14ac:dyDescent="0.25">
      <c r="A113" s="110">
        <v>2</v>
      </c>
      <c r="B113" s="83" t="s">
        <v>217</v>
      </c>
      <c r="C113" s="83" t="s">
        <v>218</v>
      </c>
      <c r="D113" s="110" t="s">
        <v>729</v>
      </c>
      <c r="E113" s="81"/>
      <c r="F113" s="81" t="s">
        <v>883</v>
      </c>
      <c r="G113" s="83" t="s">
        <v>883</v>
      </c>
      <c r="H113" s="111"/>
      <c r="I113" s="83" t="s">
        <v>1566</v>
      </c>
      <c r="J113" s="83">
        <v>4</v>
      </c>
      <c r="K113" s="83"/>
      <c r="L113" s="249" t="s">
        <v>745</v>
      </c>
      <c r="M113" s="110" t="s">
        <v>623</v>
      </c>
      <c r="N113" s="110" t="s">
        <v>623</v>
      </c>
    </row>
    <row r="114" spans="1:14" s="107" customFormat="1" x14ac:dyDescent="0.25">
      <c r="A114" s="110">
        <v>2</v>
      </c>
      <c r="B114" s="83" t="s">
        <v>219</v>
      </c>
      <c r="C114" s="111" t="s">
        <v>220</v>
      </c>
      <c r="D114" s="117" t="s">
        <v>729</v>
      </c>
      <c r="E114" s="81"/>
      <c r="F114" s="81" t="s">
        <v>1067</v>
      </c>
      <c r="G114" s="83" t="s">
        <v>1067</v>
      </c>
      <c r="H114" s="111"/>
      <c r="I114" s="83" t="s">
        <v>1554</v>
      </c>
      <c r="J114" s="83">
        <v>3</v>
      </c>
      <c r="K114" s="83"/>
      <c r="L114" s="249" t="s">
        <v>744</v>
      </c>
      <c r="M114" s="110" t="s">
        <v>745</v>
      </c>
      <c r="N114" s="110" t="s">
        <v>745</v>
      </c>
    </row>
    <row r="115" spans="1:14" s="107" customFormat="1" x14ac:dyDescent="0.25">
      <c r="A115" s="110">
        <v>2</v>
      </c>
      <c r="B115" s="83" t="s">
        <v>221</v>
      </c>
      <c r="C115" s="111" t="s">
        <v>222</v>
      </c>
      <c r="D115" s="117" t="s">
        <v>729</v>
      </c>
      <c r="E115" s="81"/>
      <c r="F115" s="81" t="s">
        <v>884</v>
      </c>
      <c r="G115" s="83" t="s">
        <v>884</v>
      </c>
      <c r="H115" s="111"/>
      <c r="I115" s="83" t="s">
        <v>1554</v>
      </c>
      <c r="J115" s="83">
        <v>10</v>
      </c>
      <c r="K115" s="83"/>
      <c r="L115" s="249" t="s">
        <v>745</v>
      </c>
      <c r="M115" s="110" t="s">
        <v>623</v>
      </c>
      <c r="N115" s="110" t="s">
        <v>623</v>
      </c>
    </row>
    <row r="116" spans="1:14" s="107" customFormat="1" x14ac:dyDescent="0.25">
      <c r="A116" s="110">
        <v>2</v>
      </c>
      <c r="B116" s="83" t="s">
        <v>223</v>
      </c>
      <c r="C116" s="111" t="s">
        <v>224</v>
      </c>
      <c r="D116" s="117" t="s">
        <v>729</v>
      </c>
      <c r="E116" s="81"/>
      <c r="F116" s="81" t="s">
        <v>1068</v>
      </c>
      <c r="G116" s="83" t="s">
        <v>1068</v>
      </c>
      <c r="H116" s="111"/>
      <c r="I116" s="83" t="s">
        <v>1570</v>
      </c>
      <c r="J116" s="83">
        <v>15.2</v>
      </c>
      <c r="K116" s="83"/>
      <c r="L116" s="249" t="s">
        <v>744</v>
      </c>
      <c r="M116" s="110" t="s">
        <v>745</v>
      </c>
      <c r="N116" s="110" t="s">
        <v>745</v>
      </c>
    </row>
    <row r="117" spans="1:14" s="107" customFormat="1" x14ac:dyDescent="0.25">
      <c r="A117" s="110">
        <v>2</v>
      </c>
      <c r="B117" s="83" t="s">
        <v>225</v>
      </c>
      <c r="C117" s="111" t="s">
        <v>226</v>
      </c>
      <c r="D117" s="117" t="s">
        <v>729</v>
      </c>
      <c r="E117" s="81"/>
      <c r="F117" s="81" t="s">
        <v>1069</v>
      </c>
      <c r="G117" s="83" t="s">
        <v>1069</v>
      </c>
      <c r="H117" s="111"/>
      <c r="I117" s="83" t="s">
        <v>1570</v>
      </c>
      <c r="J117" s="83">
        <v>15.2</v>
      </c>
      <c r="K117" s="83"/>
      <c r="L117" s="249" t="s">
        <v>744</v>
      </c>
      <c r="M117" s="110" t="s">
        <v>623</v>
      </c>
      <c r="N117" s="110" t="s">
        <v>623</v>
      </c>
    </row>
    <row r="118" spans="1:14" s="107" customFormat="1" x14ac:dyDescent="0.25">
      <c r="A118" s="110">
        <v>2</v>
      </c>
      <c r="B118" s="83" t="s">
        <v>227</v>
      </c>
      <c r="C118" s="111" t="s">
        <v>228</v>
      </c>
      <c r="D118" s="117" t="s">
        <v>729</v>
      </c>
      <c r="E118" s="81"/>
      <c r="F118" s="81" t="s">
        <v>1041</v>
      </c>
      <c r="G118" s="83" t="s">
        <v>1041</v>
      </c>
      <c r="H118" s="111"/>
      <c r="I118" s="83" t="s">
        <v>1570</v>
      </c>
      <c r="J118" s="83">
        <v>15.2</v>
      </c>
      <c r="K118" s="83"/>
      <c r="L118" s="249" t="s">
        <v>744</v>
      </c>
      <c r="M118" s="110" t="s">
        <v>745</v>
      </c>
      <c r="N118" s="110" t="s">
        <v>745</v>
      </c>
    </row>
    <row r="119" spans="1:14" s="107" customFormat="1" x14ac:dyDescent="0.25">
      <c r="A119" s="110">
        <v>2</v>
      </c>
      <c r="B119" s="83" t="s">
        <v>229</v>
      </c>
      <c r="C119" s="111" t="s">
        <v>230</v>
      </c>
      <c r="D119" s="117" t="s">
        <v>729</v>
      </c>
      <c r="E119" s="81"/>
      <c r="F119" s="81" t="s">
        <v>1070</v>
      </c>
      <c r="G119" s="83" t="s">
        <v>1070</v>
      </c>
      <c r="H119" s="111"/>
      <c r="I119" s="83" t="s">
        <v>1570</v>
      </c>
      <c r="J119" s="83">
        <v>15.2</v>
      </c>
      <c r="K119" s="83"/>
      <c r="L119" s="249" t="s">
        <v>744</v>
      </c>
      <c r="M119" s="110" t="s">
        <v>623</v>
      </c>
      <c r="N119" s="110" t="s">
        <v>623</v>
      </c>
    </row>
    <row r="120" spans="1:14" s="107" customFormat="1" x14ac:dyDescent="0.25">
      <c r="A120" s="110">
        <v>2</v>
      </c>
      <c r="B120" s="83" t="s">
        <v>231</v>
      </c>
      <c r="C120" s="111" t="s">
        <v>32</v>
      </c>
      <c r="D120" s="117" t="s">
        <v>729</v>
      </c>
      <c r="E120" s="81"/>
      <c r="F120" s="81" t="s">
        <v>1035</v>
      </c>
      <c r="G120" s="83" t="s">
        <v>1035</v>
      </c>
      <c r="H120" s="111"/>
      <c r="I120" s="83" t="s">
        <v>1566</v>
      </c>
      <c r="J120" s="83">
        <v>6</v>
      </c>
      <c r="K120" s="83"/>
      <c r="L120" s="249" t="s">
        <v>744</v>
      </c>
      <c r="M120" s="110" t="s">
        <v>745</v>
      </c>
      <c r="N120" s="110" t="s">
        <v>745</v>
      </c>
    </row>
    <row r="121" spans="1:14" s="107" customFormat="1" x14ac:dyDescent="0.25">
      <c r="A121" s="110">
        <v>2</v>
      </c>
      <c r="B121" s="83" t="s">
        <v>232</v>
      </c>
      <c r="C121" s="111" t="s">
        <v>94</v>
      </c>
      <c r="D121" s="117" t="s">
        <v>729</v>
      </c>
      <c r="E121" s="81"/>
      <c r="F121" s="81" t="s">
        <v>858</v>
      </c>
      <c r="G121" s="83" t="s">
        <v>858</v>
      </c>
      <c r="H121" s="111"/>
      <c r="I121" s="83" t="s">
        <v>1566</v>
      </c>
      <c r="J121" s="83">
        <v>1</v>
      </c>
      <c r="K121" s="83"/>
      <c r="L121" s="249" t="s">
        <v>745</v>
      </c>
      <c r="M121" s="110" t="s">
        <v>623</v>
      </c>
      <c r="N121" s="110" t="s">
        <v>623</v>
      </c>
    </row>
    <row r="122" spans="1:14" s="107" customFormat="1" x14ac:dyDescent="0.25">
      <c r="A122" s="110">
        <v>2</v>
      </c>
      <c r="B122" s="83" t="s">
        <v>233</v>
      </c>
      <c r="C122" s="111" t="s">
        <v>234</v>
      </c>
      <c r="D122" s="117" t="s">
        <v>729</v>
      </c>
      <c r="E122" s="81"/>
      <c r="F122" s="81" t="s">
        <v>885</v>
      </c>
      <c r="G122" s="83" t="s">
        <v>885</v>
      </c>
      <c r="H122" s="111"/>
      <c r="I122" s="83" t="s">
        <v>1554</v>
      </c>
      <c r="J122" s="83">
        <v>2</v>
      </c>
      <c r="K122" s="83"/>
      <c r="L122" s="249" t="s">
        <v>745</v>
      </c>
      <c r="M122" s="110" t="s">
        <v>745</v>
      </c>
      <c r="N122" s="110" t="s">
        <v>745</v>
      </c>
    </row>
    <row r="123" spans="1:14" s="107" customFormat="1" x14ac:dyDescent="0.25">
      <c r="A123" s="110">
        <v>2</v>
      </c>
      <c r="B123" s="83" t="s">
        <v>235</v>
      </c>
      <c r="C123" s="111" t="s">
        <v>236</v>
      </c>
      <c r="D123" s="117" t="s">
        <v>729</v>
      </c>
      <c r="E123" s="81"/>
      <c r="F123" s="81" t="s">
        <v>886</v>
      </c>
      <c r="G123" s="83" t="s">
        <v>886</v>
      </c>
      <c r="H123" s="111"/>
      <c r="I123" s="83" t="s">
        <v>1554</v>
      </c>
      <c r="J123" s="83">
        <v>2</v>
      </c>
      <c r="K123" s="83"/>
      <c r="L123" s="249" t="s">
        <v>745</v>
      </c>
      <c r="M123" s="110" t="s">
        <v>623</v>
      </c>
      <c r="N123" s="110" t="s">
        <v>623</v>
      </c>
    </row>
    <row r="124" spans="1:14" s="107" customFormat="1" x14ac:dyDescent="0.25">
      <c r="A124" s="110">
        <v>2</v>
      </c>
      <c r="B124" s="83" t="s">
        <v>239</v>
      </c>
      <c r="C124" s="111" t="s">
        <v>240</v>
      </c>
      <c r="D124" s="117" t="s">
        <v>729</v>
      </c>
      <c r="E124" s="81"/>
      <c r="F124" s="81" t="s">
        <v>888</v>
      </c>
      <c r="G124" s="83" t="s">
        <v>888</v>
      </c>
      <c r="H124" s="111"/>
      <c r="I124" s="83" t="s">
        <v>1554</v>
      </c>
      <c r="J124" s="83">
        <v>4</v>
      </c>
      <c r="K124" s="83"/>
      <c r="L124" s="249" t="s">
        <v>745</v>
      </c>
      <c r="M124" s="110" t="s">
        <v>623</v>
      </c>
      <c r="N124" s="110" t="s">
        <v>623</v>
      </c>
    </row>
    <row r="125" spans="1:14" s="107" customFormat="1" x14ac:dyDescent="0.25">
      <c r="A125" s="110">
        <v>2</v>
      </c>
      <c r="B125" s="83" t="s">
        <v>241</v>
      </c>
      <c r="C125" s="111" t="s">
        <v>242</v>
      </c>
      <c r="D125" s="117" t="s">
        <v>729</v>
      </c>
      <c r="E125" s="81"/>
      <c r="F125" s="81" t="s">
        <v>928</v>
      </c>
      <c r="G125" s="83" t="s">
        <v>928</v>
      </c>
      <c r="H125" s="111"/>
      <c r="I125" s="83" t="s">
        <v>1566</v>
      </c>
      <c r="J125" s="83">
        <v>20</v>
      </c>
      <c r="K125" s="83"/>
      <c r="L125" s="249" t="s">
        <v>743</v>
      </c>
      <c r="M125" s="110" t="s">
        <v>590</v>
      </c>
      <c r="N125" s="110" t="s">
        <v>745</v>
      </c>
    </row>
    <row r="126" spans="1:14" s="107" customFormat="1" x14ac:dyDescent="0.25">
      <c r="A126" s="110">
        <v>2</v>
      </c>
      <c r="B126" s="83" t="s">
        <v>243</v>
      </c>
      <c r="C126" s="111" t="s">
        <v>98</v>
      </c>
      <c r="D126" s="117" t="s">
        <v>729</v>
      </c>
      <c r="E126" s="81"/>
      <c r="F126" s="81" t="s">
        <v>1071</v>
      </c>
      <c r="G126" s="83" t="s">
        <v>1071</v>
      </c>
      <c r="H126" s="111"/>
      <c r="I126" s="83" t="s">
        <v>1554</v>
      </c>
      <c r="J126" s="83">
        <v>2</v>
      </c>
      <c r="K126" s="83"/>
      <c r="L126" s="249" t="s">
        <v>744</v>
      </c>
      <c r="M126" s="110" t="s">
        <v>623</v>
      </c>
      <c r="N126" s="110" t="s">
        <v>623</v>
      </c>
    </row>
    <row r="127" spans="1:14" s="107" customFormat="1" x14ac:dyDescent="0.25">
      <c r="A127" s="110">
        <v>2</v>
      </c>
      <c r="B127" s="83" t="s">
        <v>244</v>
      </c>
      <c r="C127" s="83" t="s">
        <v>245</v>
      </c>
      <c r="D127" s="110" t="s">
        <v>729</v>
      </c>
      <c r="E127" s="81"/>
      <c r="F127" s="81" t="s">
        <v>1072</v>
      </c>
      <c r="G127" s="83" t="s">
        <v>1072</v>
      </c>
      <c r="H127" s="111"/>
      <c r="I127" s="83" t="s">
        <v>1554</v>
      </c>
      <c r="J127" s="83">
        <v>10</v>
      </c>
      <c r="K127" s="83"/>
      <c r="L127" s="249" t="s">
        <v>744</v>
      </c>
      <c r="M127" s="110" t="s">
        <v>745</v>
      </c>
      <c r="N127" s="110" t="s">
        <v>745</v>
      </c>
    </row>
    <row r="128" spans="1:14" s="107" customFormat="1" x14ac:dyDescent="0.25">
      <c r="A128" s="110">
        <v>2</v>
      </c>
      <c r="B128" s="83" t="s">
        <v>246</v>
      </c>
      <c r="C128" s="111" t="s">
        <v>247</v>
      </c>
      <c r="D128" s="117" t="s">
        <v>729</v>
      </c>
      <c r="E128" s="81"/>
      <c r="F128" s="81" t="s">
        <v>889</v>
      </c>
      <c r="G128" s="83" t="s">
        <v>889</v>
      </c>
      <c r="H128" s="111"/>
      <c r="I128" s="83" t="s">
        <v>1566</v>
      </c>
      <c r="J128" s="83">
        <v>1</v>
      </c>
      <c r="K128" s="83"/>
      <c r="L128" s="249" t="s">
        <v>745</v>
      </c>
      <c r="M128" s="110" t="s">
        <v>623</v>
      </c>
      <c r="N128" s="110" t="s">
        <v>623</v>
      </c>
    </row>
    <row r="129" spans="1:14" s="107" customFormat="1" x14ac:dyDescent="0.25">
      <c r="A129" s="110">
        <v>2</v>
      </c>
      <c r="B129" s="83" t="s">
        <v>248</v>
      </c>
      <c r="C129" s="111" t="s">
        <v>249</v>
      </c>
      <c r="D129" s="117" t="s">
        <v>729</v>
      </c>
      <c r="E129" s="81"/>
      <c r="F129" s="81" t="s">
        <v>890</v>
      </c>
      <c r="G129" s="83" t="s">
        <v>890</v>
      </c>
      <c r="H129" s="111"/>
      <c r="I129" s="83" t="s">
        <v>1570</v>
      </c>
      <c r="J129" s="83">
        <v>15.2</v>
      </c>
      <c r="K129" s="83"/>
      <c r="L129" s="249" t="s">
        <v>745</v>
      </c>
      <c r="M129" s="110" t="s">
        <v>745</v>
      </c>
      <c r="N129" s="110" t="s">
        <v>745</v>
      </c>
    </row>
    <row r="130" spans="1:14" s="107" customFormat="1" x14ac:dyDescent="0.25">
      <c r="A130" s="110">
        <v>2</v>
      </c>
      <c r="B130" s="83" t="s">
        <v>250</v>
      </c>
      <c r="C130" s="111" t="s">
        <v>251</v>
      </c>
      <c r="D130" s="117" t="s">
        <v>729</v>
      </c>
      <c r="E130" s="81"/>
      <c r="F130" s="81" t="s">
        <v>891</v>
      </c>
      <c r="G130" s="83" t="s">
        <v>891</v>
      </c>
      <c r="H130" s="111"/>
      <c r="I130" s="83" t="s">
        <v>1566</v>
      </c>
      <c r="J130" s="83">
        <v>1</v>
      </c>
      <c r="K130" s="83"/>
      <c r="L130" s="249" t="s">
        <v>745</v>
      </c>
      <c r="M130" s="110" t="s">
        <v>745</v>
      </c>
      <c r="N130" s="110" t="s">
        <v>745</v>
      </c>
    </row>
    <row r="131" spans="1:14" s="107" customFormat="1" x14ac:dyDescent="0.25">
      <c r="A131" s="110">
        <v>2</v>
      </c>
      <c r="B131" s="83" t="s">
        <v>252</v>
      </c>
      <c r="C131" s="111" t="s">
        <v>253</v>
      </c>
      <c r="D131" s="117" t="s">
        <v>729</v>
      </c>
      <c r="E131" s="81"/>
      <c r="F131" s="81" t="s">
        <v>892</v>
      </c>
      <c r="G131" s="83" t="s">
        <v>892</v>
      </c>
      <c r="H131" s="111"/>
      <c r="I131" s="83" t="s">
        <v>1566</v>
      </c>
      <c r="J131" s="83">
        <v>1</v>
      </c>
      <c r="K131" s="83"/>
      <c r="L131" s="249" t="s">
        <v>745</v>
      </c>
      <c r="M131" s="110" t="s">
        <v>623</v>
      </c>
      <c r="N131" s="110" t="s">
        <v>623</v>
      </c>
    </row>
    <row r="132" spans="1:14" s="107" customFormat="1" x14ac:dyDescent="0.25">
      <c r="A132" s="110">
        <v>2</v>
      </c>
      <c r="B132" s="83" t="s">
        <v>254</v>
      </c>
      <c r="C132" s="111" t="s">
        <v>255</v>
      </c>
      <c r="D132" s="117" t="s">
        <v>729</v>
      </c>
      <c r="E132" s="81"/>
      <c r="F132" s="81" t="s">
        <v>922</v>
      </c>
      <c r="G132" s="83" t="s">
        <v>922</v>
      </c>
      <c r="H132" s="111"/>
      <c r="I132" s="83" t="s">
        <v>1570</v>
      </c>
      <c r="J132" s="83">
        <v>15.2</v>
      </c>
      <c r="K132" s="83"/>
      <c r="L132" s="249" t="s">
        <v>745</v>
      </c>
      <c r="M132" s="110" t="s">
        <v>623</v>
      </c>
      <c r="N132" s="110" t="s">
        <v>623</v>
      </c>
    </row>
    <row r="133" spans="1:14" s="107" customFormat="1" x14ac:dyDescent="0.25">
      <c r="A133" s="110">
        <v>2</v>
      </c>
      <c r="B133" s="83" t="s">
        <v>256</v>
      </c>
      <c r="C133" s="111" t="s">
        <v>257</v>
      </c>
      <c r="D133" s="117" t="s">
        <v>729</v>
      </c>
      <c r="E133" s="81"/>
      <c r="F133" s="81" t="s">
        <v>893</v>
      </c>
      <c r="G133" s="83" t="s">
        <v>893</v>
      </c>
      <c r="H133" s="111"/>
      <c r="I133" s="83" t="s">
        <v>1566</v>
      </c>
      <c r="J133" s="83">
        <v>1</v>
      </c>
      <c r="K133" s="83"/>
      <c r="L133" s="249" t="s">
        <v>745</v>
      </c>
      <c r="M133" s="110" t="s">
        <v>745</v>
      </c>
      <c r="N133" s="110" t="s">
        <v>745</v>
      </c>
    </row>
    <row r="134" spans="1:14" s="107" customFormat="1" x14ac:dyDescent="0.25">
      <c r="A134" s="110">
        <v>2</v>
      </c>
      <c r="B134" s="83" t="s">
        <v>258</v>
      </c>
      <c r="C134" s="111" t="s">
        <v>96</v>
      </c>
      <c r="D134" s="117" t="s">
        <v>729</v>
      </c>
      <c r="E134" s="81"/>
      <c r="F134" s="81" t="s">
        <v>859</v>
      </c>
      <c r="G134" s="83" t="s">
        <v>859</v>
      </c>
      <c r="H134" s="111"/>
      <c r="I134" s="83" t="s">
        <v>1566</v>
      </c>
      <c r="J134" s="83">
        <v>1</v>
      </c>
      <c r="K134" s="83"/>
      <c r="L134" s="249" t="s">
        <v>745</v>
      </c>
      <c r="M134" s="110" t="s">
        <v>623</v>
      </c>
      <c r="N134" s="110" t="s">
        <v>623</v>
      </c>
    </row>
    <row r="135" spans="1:14" s="107" customFormat="1" x14ac:dyDescent="0.25">
      <c r="A135" s="110">
        <v>2</v>
      </c>
      <c r="B135" s="83" t="s">
        <v>259</v>
      </c>
      <c r="C135" s="111" t="s">
        <v>260</v>
      </c>
      <c r="D135" s="117" t="s">
        <v>729</v>
      </c>
      <c r="E135" s="81"/>
      <c r="F135" s="81" t="s">
        <v>924</v>
      </c>
      <c r="G135" s="83" t="s">
        <v>924</v>
      </c>
      <c r="H135" s="111"/>
      <c r="I135" s="83" t="s">
        <v>1566</v>
      </c>
      <c r="J135" s="83">
        <v>20</v>
      </c>
      <c r="K135" s="83"/>
      <c r="L135" s="249" t="s">
        <v>743</v>
      </c>
      <c r="M135" s="110" t="s">
        <v>590</v>
      </c>
      <c r="N135" s="110" t="s">
        <v>623</v>
      </c>
    </row>
    <row r="136" spans="1:14" s="107" customFormat="1" x14ac:dyDescent="0.25">
      <c r="A136" s="110">
        <v>2</v>
      </c>
      <c r="B136" s="83" t="s">
        <v>261</v>
      </c>
      <c r="C136" s="111" t="s">
        <v>262</v>
      </c>
      <c r="D136" s="117" t="s">
        <v>729</v>
      </c>
      <c r="E136" s="81"/>
      <c r="F136" s="81" t="s">
        <v>894</v>
      </c>
      <c r="G136" s="83" t="s">
        <v>894</v>
      </c>
      <c r="H136" s="111"/>
      <c r="I136" s="83" t="s">
        <v>1566</v>
      </c>
      <c r="J136" s="83">
        <v>1</v>
      </c>
      <c r="K136" s="83"/>
      <c r="L136" s="249" t="s">
        <v>745</v>
      </c>
      <c r="M136" s="110" t="s">
        <v>745</v>
      </c>
      <c r="N136" s="110" t="s">
        <v>745</v>
      </c>
    </row>
    <row r="137" spans="1:14" s="107" customFormat="1" x14ac:dyDescent="0.25">
      <c r="A137" s="110">
        <v>2</v>
      </c>
      <c r="B137" s="83" t="s">
        <v>263</v>
      </c>
      <c r="C137" s="111" t="s">
        <v>264</v>
      </c>
      <c r="D137" s="117" t="s">
        <v>729</v>
      </c>
      <c r="E137" s="81"/>
      <c r="F137" s="81" t="s">
        <v>895</v>
      </c>
      <c r="G137" s="83" t="s">
        <v>895</v>
      </c>
      <c r="H137" s="111"/>
      <c r="I137" s="83" t="s">
        <v>1566</v>
      </c>
      <c r="J137" s="83">
        <v>1</v>
      </c>
      <c r="K137" s="83"/>
      <c r="L137" s="249" t="s">
        <v>745</v>
      </c>
      <c r="M137" s="110" t="s">
        <v>623</v>
      </c>
      <c r="N137" s="110" t="s">
        <v>623</v>
      </c>
    </row>
    <row r="138" spans="1:14" s="107" customFormat="1" x14ac:dyDescent="0.25">
      <c r="A138" s="110">
        <v>2</v>
      </c>
      <c r="B138" s="83" t="s">
        <v>265</v>
      </c>
      <c r="C138" s="111" t="s">
        <v>266</v>
      </c>
      <c r="D138" s="117" t="s">
        <v>729</v>
      </c>
      <c r="E138" s="81"/>
      <c r="F138" s="81" t="s">
        <v>923</v>
      </c>
      <c r="G138" s="83" t="s">
        <v>923</v>
      </c>
      <c r="H138" s="111"/>
      <c r="I138" s="83" t="s">
        <v>1554</v>
      </c>
      <c r="J138" s="83">
        <v>1</v>
      </c>
      <c r="K138" s="83"/>
      <c r="L138" s="249" t="s">
        <v>745</v>
      </c>
      <c r="M138" s="110" t="s">
        <v>623</v>
      </c>
      <c r="N138" s="110" t="s">
        <v>623</v>
      </c>
    </row>
    <row r="139" spans="1:14" s="107" customFormat="1" x14ac:dyDescent="0.25">
      <c r="A139" s="110">
        <v>2</v>
      </c>
      <c r="B139" s="83" t="s">
        <v>267</v>
      </c>
      <c r="C139" s="111" t="s">
        <v>268</v>
      </c>
      <c r="D139" s="117" t="s">
        <v>729</v>
      </c>
      <c r="E139" s="81"/>
      <c r="F139" s="81" t="s">
        <v>926</v>
      </c>
      <c r="G139" s="83" t="s">
        <v>926</v>
      </c>
      <c r="H139" s="111"/>
      <c r="I139" s="83" t="s">
        <v>1566</v>
      </c>
      <c r="J139" s="83">
        <v>20</v>
      </c>
      <c r="K139" s="83"/>
      <c r="L139" s="249" t="s">
        <v>743</v>
      </c>
      <c r="M139" s="110" t="s">
        <v>590</v>
      </c>
      <c r="N139" s="110" t="s">
        <v>745</v>
      </c>
    </row>
    <row r="140" spans="1:14" s="107" customFormat="1" x14ac:dyDescent="0.25">
      <c r="A140" s="110">
        <v>2</v>
      </c>
      <c r="B140" s="83" t="s">
        <v>269</v>
      </c>
      <c r="C140" s="111" t="s">
        <v>270</v>
      </c>
      <c r="D140" s="117" t="s">
        <v>729</v>
      </c>
      <c r="E140" s="81"/>
      <c r="F140" s="81" t="s">
        <v>927</v>
      </c>
      <c r="G140" s="83" t="s">
        <v>927</v>
      </c>
      <c r="H140" s="111"/>
      <c r="I140" s="83" t="s">
        <v>1566</v>
      </c>
      <c r="J140" s="83">
        <v>20</v>
      </c>
      <c r="K140" s="83"/>
      <c r="L140" s="249" t="s">
        <v>743</v>
      </c>
      <c r="M140" s="110" t="s">
        <v>590</v>
      </c>
      <c r="N140" s="110" t="s">
        <v>623</v>
      </c>
    </row>
    <row r="141" spans="1:14" s="107" customFormat="1" x14ac:dyDescent="0.25">
      <c r="A141" s="110">
        <v>2</v>
      </c>
      <c r="B141" s="83" t="s">
        <v>271</v>
      </c>
      <c r="C141" s="111" t="s">
        <v>272</v>
      </c>
      <c r="D141" s="117" t="s">
        <v>729</v>
      </c>
      <c r="E141" s="81"/>
      <c r="F141" s="81" t="s">
        <v>1073</v>
      </c>
      <c r="G141" s="83" t="s">
        <v>1073</v>
      </c>
      <c r="H141" s="111"/>
      <c r="I141" s="83" t="s">
        <v>1554</v>
      </c>
      <c r="J141" s="83">
        <v>7</v>
      </c>
      <c r="K141" s="83"/>
      <c r="L141" s="249" t="s">
        <v>744</v>
      </c>
      <c r="M141" s="110" t="s">
        <v>745</v>
      </c>
      <c r="N141" s="110" t="s">
        <v>745</v>
      </c>
    </row>
    <row r="142" spans="1:14" s="107" customFormat="1" x14ac:dyDescent="0.25">
      <c r="A142" s="110">
        <v>2</v>
      </c>
      <c r="B142" s="83" t="s">
        <v>273</v>
      </c>
      <c r="C142" s="111" t="s">
        <v>84</v>
      </c>
      <c r="D142" s="117" t="s">
        <v>729</v>
      </c>
      <c r="E142" s="81"/>
      <c r="F142" s="81" t="s">
        <v>1016</v>
      </c>
      <c r="G142" s="83" t="s">
        <v>1016</v>
      </c>
      <c r="H142" s="111" t="s">
        <v>1159</v>
      </c>
      <c r="I142" s="83" t="s">
        <v>1566</v>
      </c>
      <c r="J142" s="83">
        <v>20</v>
      </c>
      <c r="K142" s="83"/>
      <c r="L142" s="249" t="s">
        <v>590</v>
      </c>
      <c r="M142" s="110" t="s">
        <v>590</v>
      </c>
      <c r="N142" s="110" t="s">
        <v>623</v>
      </c>
    </row>
    <row r="143" spans="1:14" s="107" customFormat="1" x14ac:dyDescent="0.25">
      <c r="A143" s="110">
        <v>2</v>
      </c>
      <c r="B143" s="83" t="s">
        <v>274</v>
      </c>
      <c r="C143" s="111" t="s">
        <v>88</v>
      </c>
      <c r="D143" s="117" t="s">
        <v>729</v>
      </c>
      <c r="E143" s="81"/>
      <c r="F143" s="81" t="s">
        <v>857</v>
      </c>
      <c r="G143" s="83" t="s">
        <v>857</v>
      </c>
      <c r="H143" s="111"/>
      <c r="I143" s="83" t="s">
        <v>1554</v>
      </c>
      <c r="J143" s="83">
        <v>1</v>
      </c>
      <c r="K143" s="83"/>
      <c r="L143" s="249" t="s">
        <v>745</v>
      </c>
      <c r="M143" s="110" t="s">
        <v>745</v>
      </c>
      <c r="N143" s="110" t="s">
        <v>745</v>
      </c>
    </row>
    <row r="144" spans="1:14" s="107" customFormat="1" x14ac:dyDescent="0.25">
      <c r="A144" s="110">
        <v>2</v>
      </c>
      <c r="B144" s="83" t="s">
        <v>275</v>
      </c>
      <c r="C144" s="111" t="s">
        <v>90</v>
      </c>
      <c r="D144" s="117" t="s">
        <v>729</v>
      </c>
      <c r="E144" s="81"/>
      <c r="F144" s="81" t="s">
        <v>1018</v>
      </c>
      <c r="G144" s="83" t="s">
        <v>1018</v>
      </c>
      <c r="H144" s="111" t="s">
        <v>1160</v>
      </c>
      <c r="I144" s="83" t="s">
        <v>1566</v>
      </c>
      <c r="J144" s="83">
        <v>20</v>
      </c>
      <c r="K144" s="83"/>
      <c r="L144" s="249" t="s">
        <v>590</v>
      </c>
      <c r="M144" s="110" t="s">
        <v>590</v>
      </c>
      <c r="N144" s="110" t="s">
        <v>623</v>
      </c>
    </row>
    <row r="145" spans="1:14" s="107" customFormat="1" x14ac:dyDescent="0.25">
      <c r="A145" s="110">
        <v>2</v>
      </c>
      <c r="B145" s="83" t="s">
        <v>276</v>
      </c>
      <c r="C145" s="111" t="s">
        <v>86</v>
      </c>
      <c r="D145" s="117" t="s">
        <v>729</v>
      </c>
      <c r="E145" s="81"/>
      <c r="F145" s="81" t="s">
        <v>1017</v>
      </c>
      <c r="G145" s="83" t="s">
        <v>1017</v>
      </c>
      <c r="H145" s="111" t="s">
        <v>1159</v>
      </c>
      <c r="I145" s="83" t="s">
        <v>1566</v>
      </c>
      <c r="J145" s="83">
        <v>20</v>
      </c>
      <c r="K145" s="83"/>
      <c r="L145" s="249" t="s">
        <v>590</v>
      </c>
      <c r="M145" s="110" t="s">
        <v>590</v>
      </c>
      <c r="N145" s="110" t="s">
        <v>745</v>
      </c>
    </row>
    <row r="146" spans="1:14" s="107" customFormat="1" x14ac:dyDescent="0.25">
      <c r="A146" s="110">
        <v>2</v>
      </c>
      <c r="B146" s="83" t="s">
        <v>277</v>
      </c>
      <c r="C146" s="111" t="s">
        <v>278</v>
      </c>
      <c r="D146" s="117" t="s">
        <v>729</v>
      </c>
      <c r="E146" s="81"/>
      <c r="F146" s="81" t="s">
        <v>1074</v>
      </c>
      <c r="G146" s="83" t="s">
        <v>1074</v>
      </c>
      <c r="H146" s="111"/>
      <c r="I146" s="83" t="s">
        <v>1554</v>
      </c>
      <c r="J146" s="83">
        <v>7</v>
      </c>
      <c r="K146" s="83"/>
      <c r="L146" s="249" t="s">
        <v>745</v>
      </c>
      <c r="M146" s="110" t="s">
        <v>623</v>
      </c>
      <c r="N146" s="110" t="s">
        <v>623</v>
      </c>
    </row>
    <row r="147" spans="1:14" s="107" customFormat="1" x14ac:dyDescent="0.25">
      <c r="A147" s="110">
        <v>2</v>
      </c>
      <c r="B147" s="83" t="s">
        <v>279</v>
      </c>
      <c r="C147" s="111" t="s">
        <v>280</v>
      </c>
      <c r="D147" s="117" t="s">
        <v>729</v>
      </c>
      <c r="E147" s="81"/>
      <c r="F147" s="81" t="s">
        <v>1075</v>
      </c>
      <c r="G147" s="83" t="s">
        <v>1075</v>
      </c>
      <c r="H147" s="111"/>
      <c r="I147" s="83" t="s">
        <v>1554</v>
      </c>
      <c r="J147" s="83">
        <v>7</v>
      </c>
      <c r="K147" s="83"/>
      <c r="L147" s="249" t="s">
        <v>745</v>
      </c>
      <c r="M147" s="110" t="s">
        <v>745</v>
      </c>
      <c r="N147" s="110" t="s">
        <v>745</v>
      </c>
    </row>
    <row r="148" spans="1:14" s="107" customFormat="1" x14ac:dyDescent="0.25">
      <c r="A148" s="110">
        <v>2</v>
      </c>
      <c r="B148" s="83" t="s">
        <v>281</v>
      </c>
      <c r="C148" s="111" t="s">
        <v>282</v>
      </c>
      <c r="D148" s="117" t="s">
        <v>729</v>
      </c>
      <c r="E148" s="81"/>
      <c r="F148" s="81" t="s">
        <v>1076</v>
      </c>
      <c r="G148" s="83" t="s">
        <v>1076</v>
      </c>
      <c r="H148" s="111"/>
      <c r="I148" s="83" t="s">
        <v>1554</v>
      </c>
      <c r="J148" s="83">
        <v>7</v>
      </c>
      <c r="K148" s="83"/>
      <c r="L148" s="249" t="s">
        <v>745</v>
      </c>
      <c r="M148" s="110" t="s">
        <v>623</v>
      </c>
      <c r="N148" s="110" t="s">
        <v>623</v>
      </c>
    </row>
    <row r="149" spans="1:14" s="107" customFormat="1" x14ac:dyDescent="0.25">
      <c r="A149" s="110">
        <v>2</v>
      </c>
      <c r="B149" s="83" t="s">
        <v>283</v>
      </c>
      <c r="C149" s="111" t="s">
        <v>284</v>
      </c>
      <c r="D149" s="117" t="s">
        <v>729</v>
      </c>
      <c r="E149" s="81"/>
      <c r="F149" s="81" t="s">
        <v>1077</v>
      </c>
      <c r="G149" s="83" t="s">
        <v>1077</v>
      </c>
      <c r="H149" s="111"/>
      <c r="I149" s="83" t="s">
        <v>1554</v>
      </c>
      <c r="J149" s="83">
        <v>7</v>
      </c>
      <c r="K149" s="83"/>
      <c r="L149" s="249" t="s">
        <v>745</v>
      </c>
      <c r="M149" s="110" t="s">
        <v>745</v>
      </c>
      <c r="N149" s="110" t="s">
        <v>745</v>
      </c>
    </row>
    <row r="150" spans="1:14" s="107" customFormat="1" x14ac:dyDescent="0.25">
      <c r="A150" s="110">
        <v>2</v>
      </c>
      <c r="B150" s="83" t="s">
        <v>285</v>
      </c>
      <c r="C150" s="111" t="s">
        <v>286</v>
      </c>
      <c r="D150" s="117" t="s">
        <v>729</v>
      </c>
      <c r="E150" s="81"/>
      <c r="F150" s="81" t="s">
        <v>1078</v>
      </c>
      <c r="G150" s="83" t="s">
        <v>1078</v>
      </c>
      <c r="H150" s="111"/>
      <c r="I150" s="83" t="s">
        <v>1554</v>
      </c>
      <c r="J150" s="83">
        <v>7</v>
      </c>
      <c r="K150" s="83"/>
      <c r="L150" s="249" t="s">
        <v>745</v>
      </c>
      <c r="M150" s="110" t="s">
        <v>623</v>
      </c>
      <c r="N150" s="110" t="s">
        <v>623</v>
      </c>
    </row>
    <row r="151" spans="1:14" s="107" customFormat="1" x14ac:dyDescent="0.25">
      <c r="A151" s="110">
        <v>2</v>
      </c>
      <c r="B151" s="83" t="s">
        <v>287</v>
      </c>
      <c r="C151" s="111" t="s">
        <v>288</v>
      </c>
      <c r="D151" s="117" t="s">
        <v>729</v>
      </c>
      <c r="E151" s="81"/>
      <c r="F151" s="81" t="s">
        <v>1079</v>
      </c>
      <c r="G151" s="83" t="s">
        <v>1079</v>
      </c>
      <c r="H151" s="111"/>
      <c r="I151" s="83" t="s">
        <v>1554</v>
      </c>
      <c r="J151" s="83">
        <v>7</v>
      </c>
      <c r="K151" s="83"/>
      <c r="L151" s="249" t="s">
        <v>745</v>
      </c>
      <c r="M151" s="110" t="s">
        <v>745</v>
      </c>
      <c r="N151" s="110" t="s">
        <v>745</v>
      </c>
    </row>
    <row r="152" spans="1:14" s="107" customFormat="1" x14ac:dyDescent="0.25">
      <c r="A152" s="110">
        <v>2</v>
      </c>
      <c r="B152" s="83" t="s">
        <v>289</v>
      </c>
      <c r="C152" s="111" t="s">
        <v>290</v>
      </c>
      <c r="D152" s="117" t="s">
        <v>729</v>
      </c>
      <c r="E152" s="81"/>
      <c r="F152" s="81" t="s">
        <v>1080</v>
      </c>
      <c r="G152" s="83" t="s">
        <v>1080</v>
      </c>
      <c r="H152" s="111"/>
      <c r="I152" s="83" t="s">
        <v>1554</v>
      </c>
      <c r="J152" s="83">
        <v>7</v>
      </c>
      <c r="K152" s="83"/>
      <c r="L152" s="249" t="s">
        <v>745</v>
      </c>
      <c r="M152" s="110" t="s">
        <v>623</v>
      </c>
      <c r="N152" s="110" t="s">
        <v>623</v>
      </c>
    </row>
    <row r="153" spans="1:14" s="107" customFormat="1" x14ac:dyDescent="0.25">
      <c r="A153" s="110">
        <v>2</v>
      </c>
      <c r="B153" s="83" t="s">
        <v>291</v>
      </c>
      <c r="C153" s="111" t="s">
        <v>292</v>
      </c>
      <c r="D153" s="117" t="s">
        <v>729</v>
      </c>
      <c r="E153" s="81"/>
      <c r="F153" s="81" t="s">
        <v>1081</v>
      </c>
      <c r="G153" s="83" t="s">
        <v>1081</v>
      </c>
      <c r="H153" s="111"/>
      <c r="I153" s="83" t="s">
        <v>1554</v>
      </c>
      <c r="J153" s="83">
        <v>7</v>
      </c>
      <c r="K153" s="83"/>
      <c r="L153" s="249" t="s">
        <v>745</v>
      </c>
      <c r="M153" s="110" t="s">
        <v>745</v>
      </c>
      <c r="N153" s="110" t="s">
        <v>745</v>
      </c>
    </row>
    <row r="154" spans="1:14" s="107" customFormat="1" x14ac:dyDescent="0.25">
      <c r="A154" s="110">
        <v>2</v>
      </c>
      <c r="B154" s="83" t="s">
        <v>293</v>
      </c>
      <c r="C154" s="111" t="s">
        <v>294</v>
      </c>
      <c r="D154" s="117" t="s">
        <v>729</v>
      </c>
      <c r="E154" s="81"/>
      <c r="F154" s="81" t="s">
        <v>1082</v>
      </c>
      <c r="G154" s="83" t="s">
        <v>1082</v>
      </c>
      <c r="H154" s="111"/>
      <c r="I154" s="83" t="s">
        <v>1554</v>
      </c>
      <c r="J154" s="83">
        <v>7</v>
      </c>
      <c r="K154" s="83"/>
      <c r="L154" s="249" t="s">
        <v>745</v>
      </c>
      <c r="M154" s="110" t="s">
        <v>623</v>
      </c>
      <c r="N154" s="110" t="s">
        <v>623</v>
      </c>
    </row>
    <row r="155" spans="1:14" s="107" customFormat="1" x14ac:dyDescent="0.25">
      <c r="A155" s="110">
        <v>2</v>
      </c>
      <c r="B155" s="83" t="s">
        <v>295</v>
      </c>
      <c r="C155" s="111" t="s">
        <v>296</v>
      </c>
      <c r="D155" s="117" t="s">
        <v>729</v>
      </c>
      <c r="E155" s="81"/>
      <c r="F155" s="81" t="s">
        <v>1083</v>
      </c>
      <c r="G155" s="83" t="s">
        <v>1083</v>
      </c>
      <c r="H155" s="111"/>
      <c r="I155" s="83" t="s">
        <v>1554</v>
      </c>
      <c r="J155" s="83">
        <v>7</v>
      </c>
      <c r="K155" s="83"/>
      <c r="L155" s="249" t="s">
        <v>745</v>
      </c>
      <c r="M155" s="110" t="s">
        <v>745</v>
      </c>
      <c r="N155" s="110" t="s">
        <v>745</v>
      </c>
    </row>
    <row r="156" spans="1:14" s="107" customFormat="1" x14ac:dyDescent="0.25">
      <c r="A156" s="110">
        <v>2</v>
      </c>
      <c r="B156" s="83" t="s">
        <v>297</v>
      </c>
      <c r="C156" s="111" t="s">
        <v>298</v>
      </c>
      <c r="D156" s="117" t="s">
        <v>729</v>
      </c>
      <c r="E156" s="81"/>
      <c r="F156" s="81" t="s">
        <v>1084</v>
      </c>
      <c r="G156" s="83" t="s">
        <v>1084</v>
      </c>
      <c r="H156" s="111"/>
      <c r="I156" s="83" t="s">
        <v>1554</v>
      </c>
      <c r="J156" s="83">
        <v>7</v>
      </c>
      <c r="K156" s="83"/>
      <c r="L156" s="249" t="s">
        <v>745</v>
      </c>
      <c r="M156" s="110" t="s">
        <v>623</v>
      </c>
      <c r="N156" s="110" t="s">
        <v>623</v>
      </c>
    </row>
    <row r="157" spans="1:14" s="107" customFormat="1" x14ac:dyDescent="0.25">
      <c r="A157" s="110">
        <v>2</v>
      </c>
      <c r="B157" s="83" t="s">
        <v>299</v>
      </c>
      <c r="C157" s="111" t="s">
        <v>300</v>
      </c>
      <c r="D157" s="117" t="s">
        <v>729</v>
      </c>
      <c r="E157" s="81"/>
      <c r="F157" s="81" t="s">
        <v>1085</v>
      </c>
      <c r="G157" s="83" t="s">
        <v>1085</v>
      </c>
      <c r="H157" s="111"/>
      <c r="I157" s="83" t="s">
        <v>1554</v>
      </c>
      <c r="J157" s="83">
        <v>7</v>
      </c>
      <c r="K157" s="83"/>
      <c r="L157" s="249" t="s">
        <v>745</v>
      </c>
      <c r="M157" s="110" t="s">
        <v>745</v>
      </c>
      <c r="N157" s="110" t="s">
        <v>745</v>
      </c>
    </row>
    <row r="158" spans="1:14" s="107" customFormat="1" x14ac:dyDescent="0.25">
      <c r="A158" s="110">
        <v>2</v>
      </c>
      <c r="B158" s="83" t="s">
        <v>301</v>
      </c>
      <c r="C158" s="111" t="s">
        <v>302</v>
      </c>
      <c r="D158" s="117" t="s">
        <v>729</v>
      </c>
      <c r="E158" s="81"/>
      <c r="F158" s="81" t="s">
        <v>896</v>
      </c>
      <c r="G158" s="83" t="s">
        <v>896</v>
      </c>
      <c r="H158" s="111"/>
      <c r="I158" s="83" t="s">
        <v>1554</v>
      </c>
      <c r="J158" s="83">
        <v>1</v>
      </c>
      <c r="K158" s="83"/>
      <c r="L158" s="249" t="s">
        <v>745</v>
      </c>
      <c r="M158" s="110" t="s">
        <v>623</v>
      </c>
      <c r="N158" s="110" t="s">
        <v>623</v>
      </c>
    </row>
    <row r="159" spans="1:14" s="107" customFormat="1" x14ac:dyDescent="0.25">
      <c r="A159" s="110">
        <v>2</v>
      </c>
      <c r="B159" s="83" t="s">
        <v>303</v>
      </c>
      <c r="C159" s="111" t="s">
        <v>304</v>
      </c>
      <c r="D159" s="117" t="s">
        <v>729</v>
      </c>
      <c r="E159" s="81"/>
      <c r="F159" s="81" t="s">
        <v>897</v>
      </c>
      <c r="G159" s="83" t="s">
        <v>897</v>
      </c>
      <c r="H159" s="111"/>
      <c r="I159" s="83" t="s">
        <v>1554</v>
      </c>
      <c r="J159" s="83">
        <v>1</v>
      </c>
      <c r="K159" s="83"/>
      <c r="L159" s="249" t="s">
        <v>745</v>
      </c>
      <c r="M159" s="110" t="s">
        <v>745</v>
      </c>
      <c r="N159" s="110" t="s">
        <v>745</v>
      </c>
    </row>
    <row r="160" spans="1:14" s="107" customFormat="1" x14ac:dyDescent="0.25">
      <c r="A160" s="110">
        <v>2</v>
      </c>
      <c r="B160" s="83" t="s">
        <v>305</v>
      </c>
      <c r="C160" s="111" t="s">
        <v>306</v>
      </c>
      <c r="D160" s="117" t="s">
        <v>729</v>
      </c>
      <c r="E160" s="81"/>
      <c r="F160" s="81" t="s">
        <v>898</v>
      </c>
      <c r="G160" s="83" t="s">
        <v>898</v>
      </c>
      <c r="H160" s="111"/>
      <c r="I160" s="83" t="s">
        <v>1554</v>
      </c>
      <c r="J160" s="83">
        <v>1</v>
      </c>
      <c r="K160" s="83"/>
      <c r="L160" s="249" t="s">
        <v>745</v>
      </c>
      <c r="M160" s="110" t="s">
        <v>623</v>
      </c>
      <c r="N160" s="110" t="s">
        <v>623</v>
      </c>
    </row>
    <row r="161" spans="1:14" s="107" customFormat="1" x14ac:dyDescent="0.25">
      <c r="A161" s="110">
        <v>2</v>
      </c>
      <c r="B161" s="83" t="s">
        <v>307</v>
      </c>
      <c r="C161" s="111" t="s">
        <v>308</v>
      </c>
      <c r="D161" s="117" t="s">
        <v>729</v>
      </c>
      <c r="E161" s="81"/>
      <c r="F161" s="81" t="s">
        <v>899</v>
      </c>
      <c r="G161" s="83" t="s">
        <v>899</v>
      </c>
      <c r="H161" s="111"/>
      <c r="I161" s="83" t="s">
        <v>1554</v>
      </c>
      <c r="J161" s="83">
        <v>1</v>
      </c>
      <c r="K161" s="83"/>
      <c r="L161" s="249" t="s">
        <v>745</v>
      </c>
      <c r="M161" s="110" t="s">
        <v>745</v>
      </c>
      <c r="N161" s="110" t="s">
        <v>745</v>
      </c>
    </row>
    <row r="162" spans="1:14" s="107" customFormat="1" x14ac:dyDescent="0.25">
      <c r="A162" s="110">
        <v>2</v>
      </c>
      <c r="B162" s="83" t="s">
        <v>309</v>
      </c>
      <c r="C162" s="111" t="s">
        <v>310</v>
      </c>
      <c r="D162" s="117" t="s">
        <v>729</v>
      </c>
      <c r="E162" s="81"/>
      <c r="F162" s="81" t="s">
        <v>900</v>
      </c>
      <c r="G162" s="83" t="s">
        <v>900</v>
      </c>
      <c r="H162" s="111"/>
      <c r="I162" s="83" t="s">
        <v>1554</v>
      </c>
      <c r="J162" s="83">
        <v>1</v>
      </c>
      <c r="K162" s="83"/>
      <c r="L162" s="249" t="s">
        <v>745</v>
      </c>
      <c r="M162" s="110" t="s">
        <v>623</v>
      </c>
      <c r="N162" s="110" t="s">
        <v>623</v>
      </c>
    </row>
    <row r="163" spans="1:14" s="107" customFormat="1" x14ac:dyDescent="0.25">
      <c r="A163" s="110">
        <v>2</v>
      </c>
      <c r="B163" s="83" t="s">
        <v>311</v>
      </c>
      <c r="C163" s="111" t="s">
        <v>312</v>
      </c>
      <c r="D163" s="117" t="s">
        <v>729</v>
      </c>
      <c r="E163" s="81"/>
      <c r="F163" s="81" t="s">
        <v>901</v>
      </c>
      <c r="G163" s="83" t="s">
        <v>901</v>
      </c>
      <c r="H163" s="111"/>
      <c r="I163" s="83" t="s">
        <v>1554</v>
      </c>
      <c r="J163" s="83">
        <v>1</v>
      </c>
      <c r="K163" s="83"/>
      <c r="L163" s="249" t="s">
        <v>745</v>
      </c>
      <c r="M163" s="110" t="s">
        <v>745</v>
      </c>
      <c r="N163" s="110" t="s">
        <v>745</v>
      </c>
    </row>
    <row r="164" spans="1:14" s="107" customFormat="1" x14ac:dyDescent="0.25">
      <c r="A164" s="110">
        <v>2</v>
      </c>
      <c r="B164" s="83" t="s">
        <v>313</v>
      </c>
      <c r="C164" s="111" t="s">
        <v>314</v>
      </c>
      <c r="D164" s="117" t="s">
        <v>729</v>
      </c>
      <c r="E164" s="81"/>
      <c r="F164" s="81" t="s">
        <v>902</v>
      </c>
      <c r="G164" s="83" t="s">
        <v>902</v>
      </c>
      <c r="H164" s="111"/>
      <c r="I164" s="83" t="s">
        <v>1554</v>
      </c>
      <c r="J164" s="83">
        <v>1</v>
      </c>
      <c r="K164" s="83"/>
      <c r="L164" s="249" t="s">
        <v>745</v>
      </c>
      <c r="M164" s="110" t="s">
        <v>623</v>
      </c>
      <c r="N164" s="110" t="s">
        <v>623</v>
      </c>
    </row>
    <row r="165" spans="1:14" s="107" customFormat="1" x14ac:dyDescent="0.25">
      <c r="A165" s="110">
        <v>2</v>
      </c>
      <c r="B165" s="83" t="s">
        <v>315</v>
      </c>
      <c r="C165" s="111" t="s">
        <v>316</v>
      </c>
      <c r="D165" s="117" t="s">
        <v>729</v>
      </c>
      <c r="E165" s="81"/>
      <c r="F165" s="81" t="s">
        <v>903</v>
      </c>
      <c r="G165" s="83" t="s">
        <v>903</v>
      </c>
      <c r="H165" s="111"/>
      <c r="I165" s="83" t="s">
        <v>1554</v>
      </c>
      <c r="J165" s="83">
        <v>1</v>
      </c>
      <c r="K165" s="83"/>
      <c r="L165" s="249" t="s">
        <v>745</v>
      </c>
      <c r="M165" s="110" t="s">
        <v>745</v>
      </c>
      <c r="N165" s="110" t="s">
        <v>745</v>
      </c>
    </row>
    <row r="166" spans="1:14" s="107" customFormat="1" x14ac:dyDescent="0.25">
      <c r="A166" s="110">
        <v>2</v>
      </c>
      <c r="B166" s="83" t="s">
        <v>317</v>
      </c>
      <c r="C166" s="111" t="s">
        <v>318</v>
      </c>
      <c r="D166" s="117" t="s">
        <v>729</v>
      </c>
      <c r="E166" s="81"/>
      <c r="F166" s="81" t="s">
        <v>904</v>
      </c>
      <c r="G166" s="83" t="s">
        <v>904</v>
      </c>
      <c r="H166" s="111"/>
      <c r="I166" s="83" t="s">
        <v>1554</v>
      </c>
      <c r="J166" s="83">
        <v>1</v>
      </c>
      <c r="K166" s="83"/>
      <c r="L166" s="249" t="s">
        <v>745</v>
      </c>
      <c r="M166" s="110" t="s">
        <v>623</v>
      </c>
      <c r="N166" s="110" t="s">
        <v>623</v>
      </c>
    </row>
    <row r="167" spans="1:14" s="107" customFormat="1" x14ac:dyDescent="0.25">
      <c r="A167" s="110">
        <v>2</v>
      </c>
      <c r="B167" s="83" t="s">
        <v>319</v>
      </c>
      <c r="C167" s="111" t="s">
        <v>320</v>
      </c>
      <c r="D167" s="117" t="s">
        <v>729</v>
      </c>
      <c r="E167" s="81"/>
      <c r="F167" s="81" t="s">
        <v>905</v>
      </c>
      <c r="G167" s="83" t="s">
        <v>905</v>
      </c>
      <c r="H167" s="111"/>
      <c r="I167" s="83" t="s">
        <v>1554</v>
      </c>
      <c r="J167" s="83">
        <v>1</v>
      </c>
      <c r="K167" s="83"/>
      <c r="L167" s="249" t="s">
        <v>745</v>
      </c>
      <c r="M167" s="110" t="s">
        <v>745</v>
      </c>
      <c r="N167" s="110" t="s">
        <v>745</v>
      </c>
    </row>
    <row r="168" spans="1:14" s="107" customFormat="1" x14ac:dyDescent="0.25">
      <c r="A168" s="110">
        <v>2</v>
      </c>
      <c r="B168" s="83" t="s">
        <v>321</v>
      </c>
      <c r="C168" s="111" t="s">
        <v>322</v>
      </c>
      <c r="D168" s="117" t="s">
        <v>729</v>
      </c>
      <c r="E168" s="81"/>
      <c r="F168" s="81" t="s">
        <v>906</v>
      </c>
      <c r="G168" s="83" t="s">
        <v>906</v>
      </c>
      <c r="H168" s="111"/>
      <c r="I168" s="83" t="s">
        <v>1554</v>
      </c>
      <c r="J168" s="83">
        <v>1</v>
      </c>
      <c r="K168" s="83"/>
      <c r="L168" s="249" t="s">
        <v>745</v>
      </c>
      <c r="M168" s="110" t="s">
        <v>623</v>
      </c>
      <c r="N168" s="110" t="s">
        <v>623</v>
      </c>
    </row>
    <row r="169" spans="1:14" s="107" customFormat="1" x14ac:dyDescent="0.25">
      <c r="A169" s="110">
        <v>2</v>
      </c>
      <c r="B169" s="83" t="s">
        <v>323</v>
      </c>
      <c r="C169" s="111" t="s">
        <v>324</v>
      </c>
      <c r="D169" s="117" t="s">
        <v>729</v>
      </c>
      <c r="E169" s="81"/>
      <c r="F169" s="81" t="s">
        <v>907</v>
      </c>
      <c r="G169" s="83" t="s">
        <v>907</v>
      </c>
      <c r="H169" s="111"/>
      <c r="I169" s="83" t="s">
        <v>1554</v>
      </c>
      <c r="J169" s="83">
        <v>1</v>
      </c>
      <c r="K169" s="83"/>
      <c r="L169" s="249" t="s">
        <v>745</v>
      </c>
      <c r="M169" s="110" t="s">
        <v>745</v>
      </c>
      <c r="N169" s="110" t="s">
        <v>745</v>
      </c>
    </row>
    <row r="170" spans="1:14" s="107" customFormat="1" x14ac:dyDescent="0.25">
      <c r="A170" s="110">
        <v>2</v>
      </c>
      <c r="B170" s="83" t="s">
        <v>325</v>
      </c>
      <c r="C170" s="111" t="s">
        <v>326</v>
      </c>
      <c r="D170" s="117" t="s">
        <v>729</v>
      </c>
      <c r="E170" s="81"/>
      <c r="F170" s="81" t="s">
        <v>908</v>
      </c>
      <c r="G170" s="83" t="s">
        <v>908</v>
      </c>
      <c r="H170" s="111"/>
      <c r="I170" s="83" t="s">
        <v>1554</v>
      </c>
      <c r="J170" s="83">
        <v>1</v>
      </c>
      <c r="K170" s="83"/>
      <c r="L170" s="249" t="s">
        <v>745</v>
      </c>
      <c r="M170" s="110" t="s">
        <v>623</v>
      </c>
      <c r="N170" s="110" t="s">
        <v>623</v>
      </c>
    </row>
    <row r="171" spans="1:14" s="107" customFormat="1" x14ac:dyDescent="0.25">
      <c r="A171" s="110">
        <v>2</v>
      </c>
      <c r="B171" s="83" t="s">
        <v>327</v>
      </c>
      <c r="C171" s="111" t="s">
        <v>328</v>
      </c>
      <c r="D171" s="117" t="s">
        <v>729</v>
      </c>
      <c r="E171" s="81"/>
      <c r="F171" s="81" t="s">
        <v>909</v>
      </c>
      <c r="G171" s="83" t="s">
        <v>909</v>
      </c>
      <c r="H171" s="111"/>
      <c r="I171" s="83" t="s">
        <v>1554</v>
      </c>
      <c r="J171" s="83">
        <v>1</v>
      </c>
      <c r="K171" s="83"/>
      <c r="L171" s="249" t="s">
        <v>745</v>
      </c>
      <c r="M171" s="110" t="s">
        <v>745</v>
      </c>
      <c r="N171" s="110" t="s">
        <v>745</v>
      </c>
    </row>
    <row r="172" spans="1:14" s="107" customFormat="1" x14ac:dyDescent="0.25">
      <c r="A172" s="110">
        <v>2</v>
      </c>
      <c r="B172" s="83" t="s">
        <v>329</v>
      </c>
      <c r="C172" s="111" t="s">
        <v>330</v>
      </c>
      <c r="D172" s="117" t="s">
        <v>729</v>
      </c>
      <c r="E172" s="81"/>
      <c r="F172" s="81" t="s">
        <v>910</v>
      </c>
      <c r="G172" s="83" t="s">
        <v>910</v>
      </c>
      <c r="H172" s="111"/>
      <c r="I172" s="83" t="s">
        <v>1554</v>
      </c>
      <c r="J172" s="83">
        <v>1</v>
      </c>
      <c r="K172" s="83"/>
      <c r="L172" s="249" t="s">
        <v>745</v>
      </c>
      <c r="M172" s="110" t="s">
        <v>623</v>
      </c>
      <c r="N172" s="110" t="s">
        <v>623</v>
      </c>
    </row>
    <row r="173" spans="1:14" s="107" customFormat="1" x14ac:dyDescent="0.25">
      <c r="A173" s="110">
        <v>2</v>
      </c>
      <c r="B173" s="83" t="s">
        <v>331</v>
      </c>
      <c r="C173" s="111" t="s">
        <v>332</v>
      </c>
      <c r="D173" s="117" t="s">
        <v>729</v>
      </c>
      <c r="E173" s="81"/>
      <c r="F173" s="81" t="s">
        <v>911</v>
      </c>
      <c r="G173" s="83" t="s">
        <v>911</v>
      </c>
      <c r="H173" s="111"/>
      <c r="I173" s="83" t="s">
        <v>1554</v>
      </c>
      <c r="J173" s="83">
        <v>1</v>
      </c>
      <c r="K173" s="83"/>
      <c r="L173" s="249" t="s">
        <v>745</v>
      </c>
      <c r="M173" s="110" t="s">
        <v>745</v>
      </c>
      <c r="N173" s="110" t="s">
        <v>745</v>
      </c>
    </row>
    <row r="174" spans="1:14" s="107" customFormat="1" x14ac:dyDescent="0.25">
      <c r="A174" s="110">
        <v>2</v>
      </c>
      <c r="B174" s="83" t="s">
        <v>333</v>
      </c>
      <c r="C174" s="111" t="s">
        <v>334</v>
      </c>
      <c r="D174" s="117" t="s">
        <v>729</v>
      </c>
      <c r="E174" s="81"/>
      <c r="F174" s="81" t="s">
        <v>912</v>
      </c>
      <c r="G174" s="83" t="s">
        <v>912</v>
      </c>
      <c r="H174" s="111"/>
      <c r="I174" s="83" t="s">
        <v>1554</v>
      </c>
      <c r="J174" s="83">
        <v>1</v>
      </c>
      <c r="K174" s="83"/>
      <c r="L174" s="249" t="s">
        <v>745</v>
      </c>
      <c r="M174" s="110" t="s">
        <v>623</v>
      </c>
      <c r="N174" s="110" t="s">
        <v>623</v>
      </c>
    </row>
    <row r="175" spans="1:14" s="107" customFormat="1" x14ac:dyDescent="0.25">
      <c r="A175" s="110">
        <v>2</v>
      </c>
      <c r="B175" s="83" t="s">
        <v>335</v>
      </c>
      <c r="C175" s="111" t="s">
        <v>336</v>
      </c>
      <c r="D175" s="117" t="s">
        <v>729</v>
      </c>
      <c r="E175" s="81"/>
      <c r="F175" s="81" t="s">
        <v>913</v>
      </c>
      <c r="G175" s="83" t="s">
        <v>913</v>
      </c>
      <c r="H175" s="111"/>
      <c r="I175" s="83" t="s">
        <v>1554</v>
      </c>
      <c r="J175" s="83">
        <v>1</v>
      </c>
      <c r="K175" s="83"/>
      <c r="L175" s="249" t="s">
        <v>745</v>
      </c>
      <c r="M175" s="110" t="s">
        <v>745</v>
      </c>
      <c r="N175" s="110" t="s">
        <v>745</v>
      </c>
    </row>
    <row r="176" spans="1:14" s="107" customFormat="1" x14ac:dyDescent="0.25">
      <c r="A176" s="110">
        <v>2</v>
      </c>
      <c r="B176" s="83" t="s">
        <v>337</v>
      </c>
      <c r="C176" s="111" t="s">
        <v>338</v>
      </c>
      <c r="D176" s="117" t="s">
        <v>729</v>
      </c>
      <c r="E176" s="81"/>
      <c r="F176" s="81" t="s">
        <v>914</v>
      </c>
      <c r="G176" s="83" t="s">
        <v>914</v>
      </c>
      <c r="H176" s="111"/>
      <c r="I176" s="83" t="s">
        <v>1554</v>
      </c>
      <c r="J176" s="83">
        <v>1</v>
      </c>
      <c r="K176" s="83"/>
      <c r="L176" s="249" t="s">
        <v>745</v>
      </c>
      <c r="M176" s="110" t="s">
        <v>623</v>
      </c>
      <c r="N176" s="110" t="s">
        <v>623</v>
      </c>
    </row>
    <row r="177" spans="1:14" s="107" customFormat="1" x14ac:dyDescent="0.25">
      <c r="A177" s="110">
        <v>2</v>
      </c>
      <c r="B177" s="83" t="s">
        <v>339</v>
      </c>
      <c r="C177" s="111" t="s">
        <v>340</v>
      </c>
      <c r="D177" s="117" t="s">
        <v>729</v>
      </c>
      <c r="E177" s="81"/>
      <c r="F177" s="81" t="s">
        <v>915</v>
      </c>
      <c r="G177" s="83" t="s">
        <v>915</v>
      </c>
      <c r="H177" s="111"/>
      <c r="I177" s="83" t="s">
        <v>1554</v>
      </c>
      <c r="J177" s="83">
        <v>1</v>
      </c>
      <c r="K177" s="83"/>
      <c r="L177" s="249" t="s">
        <v>745</v>
      </c>
      <c r="M177" s="110" t="s">
        <v>745</v>
      </c>
      <c r="N177" s="110" t="s">
        <v>745</v>
      </c>
    </row>
    <row r="178" spans="1:14" s="107" customFormat="1" x14ac:dyDescent="0.25">
      <c r="A178" s="110">
        <v>2</v>
      </c>
      <c r="B178" s="83" t="s">
        <v>341</v>
      </c>
      <c r="C178" s="111" t="s">
        <v>342</v>
      </c>
      <c r="D178" s="117" t="s">
        <v>729</v>
      </c>
      <c r="E178" s="81"/>
      <c r="F178" s="81" t="s">
        <v>916</v>
      </c>
      <c r="G178" s="83" t="s">
        <v>916</v>
      </c>
      <c r="H178" s="111"/>
      <c r="I178" s="83" t="s">
        <v>1554</v>
      </c>
      <c r="J178" s="83">
        <v>1</v>
      </c>
      <c r="K178" s="83"/>
      <c r="L178" s="249" t="s">
        <v>745</v>
      </c>
      <c r="M178" s="110" t="s">
        <v>623</v>
      </c>
      <c r="N178" s="110" t="s">
        <v>623</v>
      </c>
    </row>
    <row r="179" spans="1:14" s="107" customFormat="1" x14ac:dyDescent="0.25">
      <c r="A179" s="110">
        <v>2</v>
      </c>
      <c r="B179" s="83" t="s">
        <v>343</v>
      </c>
      <c r="C179" s="111" t="s">
        <v>344</v>
      </c>
      <c r="D179" s="117" t="s">
        <v>729</v>
      </c>
      <c r="E179" s="81"/>
      <c r="F179" s="81" t="s">
        <v>917</v>
      </c>
      <c r="G179" s="83" t="s">
        <v>917</v>
      </c>
      <c r="H179" s="111"/>
      <c r="I179" s="83" t="s">
        <v>1554</v>
      </c>
      <c r="J179" s="83">
        <v>1</v>
      </c>
      <c r="K179" s="83"/>
      <c r="L179" s="249" t="s">
        <v>745</v>
      </c>
      <c r="M179" s="110" t="s">
        <v>745</v>
      </c>
      <c r="N179" s="110" t="s">
        <v>745</v>
      </c>
    </row>
    <row r="180" spans="1:14" s="107" customFormat="1" x14ac:dyDescent="0.25">
      <c r="A180" s="110">
        <v>2</v>
      </c>
      <c r="B180" s="83" t="s">
        <v>345</v>
      </c>
      <c r="C180" s="111" t="s">
        <v>346</v>
      </c>
      <c r="D180" s="117" t="s">
        <v>729</v>
      </c>
      <c r="E180" s="81"/>
      <c r="F180" s="81" t="s">
        <v>918</v>
      </c>
      <c r="G180" s="83" t="s">
        <v>918</v>
      </c>
      <c r="H180" s="111"/>
      <c r="I180" s="83" t="s">
        <v>1554</v>
      </c>
      <c r="J180" s="83">
        <v>1</v>
      </c>
      <c r="K180" s="83"/>
      <c r="L180" s="249" t="s">
        <v>745</v>
      </c>
      <c r="M180" s="110" t="s">
        <v>623</v>
      </c>
      <c r="N180" s="110" t="s">
        <v>623</v>
      </c>
    </row>
    <row r="181" spans="1:14" s="107" customFormat="1" x14ac:dyDescent="0.25">
      <c r="A181" s="110">
        <v>2</v>
      </c>
      <c r="B181" s="83" t="s">
        <v>347</v>
      </c>
      <c r="C181" s="111" t="s">
        <v>348</v>
      </c>
      <c r="D181" s="117" t="s">
        <v>729</v>
      </c>
      <c r="E181" s="81"/>
      <c r="F181" s="81" t="s">
        <v>919</v>
      </c>
      <c r="G181" s="83" t="s">
        <v>919</v>
      </c>
      <c r="H181" s="111"/>
      <c r="I181" s="83" t="s">
        <v>1554</v>
      </c>
      <c r="J181" s="83">
        <v>1</v>
      </c>
      <c r="K181" s="83"/>
      <c r="L181" s="249" t="s">
        <v>745</v>
      </c>
      <c r="M181" s="110" t="s">
        <v>745</v>
      </c>
      <c r="N181" s="110" t="s">
        <v>745</v>
      </c>
    </row>
    <row r="182" spans="1:14" s="107" customFormat="1" x14ac:dyDescent="0.25">
      <c r="A182" s="110">
        <v>2</v>
      </c>
      <c r="B182" s="83" t="s">
        <v>349</v>
      </c>
      <c r="C182" s="111" t="s">
        <v>350</v>
      </c>
      <c r="D182" s="117" t="s">
        <v>729</v>
      </c>
      <c r="E182" s="81"/>
      <c r="F182" s="81" t="s">
        <v>920</v>
      </c>
      <c r="G182" s="83" t="s">
        <v>920</v>
      </c>
      <c r="H182" s="111"/>
      <c r="I182" s="83" t="s">
        <v>1554</v>
      </c>
      <c r="J182" s="83">
        <v>1</v>
      </c>
      <c r="K182" s="83"/>
      <c r="L182" s="249" t="s">
        <v>745</v>
      </c>
      <c r="M182" s="110" t="s">
        <v>623</v>
      </c>
      <c r="N182" s="110" t="s">
        <v>623</v>
      </c>
    </row>
    <row r="183" spans="1:14" s="107" customFormat="1" ht="36.75" x14ac:dyDescent="0.25">
      <c r="A183" s="266">
        <v>2</v>
      </c>
      <c r="B183" s="256" t="s">
        <v>1470</v>
      </c>
      <c r="C183" s="256" t="s">
        <v>196</v>
      </c>
      <c r="D183" s="266" t="s">
        <v>729</v>
      </c>
      <c r="E183" s="256"/>
      <c r="F183" s="256" t="s">
        <v>1065</v>
      </c>
      <c r="G183" s="256" t="s">
        <v>1065</v>
      </c>
      <c r="H183" s="267" t="s">
        <v>1599</v>
      </c>
      <c r="I183" s="83" t="s">
        <v>1554</v>
      </c>
      <c r="J183" s="83">
        <v>11</v>
      </c>
      <c r="K183" s="83"/>
      <c r="L183" s="249" t="s">
        <v>745</v>
      </c>
      <c r="M183" s="110"/>
      <c r="N183" s="110" t="s">
        <v>729</v>
      </c>
    </row>
    <row r="184" spans="1:14" s="107" customFormat="1" x14ac:dyDescent="0.25">
      <c r="A184" s="266">
        <v>2</v>
      </c>
      <c r="B184" s="256" t="s">
        <v>1471</v>
      </c>
      <c r="C184" s="256" t="s">
        <v>1472</v>
      </c>
      <c r="D184" s="266" t="s">
        <v>729</v>
      </c>
      <c r="E184" s="256"/>
      <c r="F184" s="256" t="s">
        <v>1473</v>
      </c>
      <c r="G184" s="256" t="s">
        <v>1473</v>
      </c>
      <c r="H184" s="263" t="s">
        <v>1598</v>
      </c>
      <c r="I184" s="256" t="s">
        <v>1566</v>
      </c>
      <c r="J184" s="256">
        <v>1</v>
      </c>
      <c r="K184" s="256"/>
      <c r="L184" s="268" t="s">
        <v>745</v>
      </c>
      <c r="M184" s="266" t="s">
        <v>745</v>
      </c>
      <c r="N184" s="266" t="s">
        <v>745</v>
      </c>
    </row>
    <row r="185" spans="1:14" s="107" customFormat="1" x14ac:dyDescent="0.25">
      <c r="A185" s="266">
        <v>2</v>
      </c>
      <c r="B185" s="256" t="s">
        <v>1475</v>
      </c>
      <c r="C185" s="256" t="s">
        <v>1476</v>
      </c>
      <c r="D185" s="266" t="s">
        <v>729</v>
      </c>
      <c r="E185" s="256"/>
      <c r="F185" s="256" t="s">
        <v>1477</v>
      </c>
      <c r="G185" s="256" t="s">
        <v>1477</v>
      </c>
      <c r="H185" s="263" t="s">
        <v>1598</v>
      </c>
      <c r="I185" s="256" t="s">
        <v>1566</v>
      </c>
      <c r="J185" s="256">
        <v>1</v>
      </c>
      <c r="K185" s="256"/>
      <c r="L185" s="268" t="s">
        <v>745</v>
      </c>
      <c r="M185" s="266" t="s">
        <v>623</v>
      </c>
      <c r="N185" s="266" t="s">
        <v>623</v>
      </c>
    </row>
    <row r="186" spans="1:14" s="107" customFormat="1" x14ac:dyDescent="0.25">
      <c r="A186" s="266">
        <v>2</v>
      </c>
      <c r="B186" s="256" t="s">
        <v>1478</v>
      </c>
      <c r="C186" s="256" t="s">
        <v>1479</v>
      </c>
      <c r="D186" s="266" t="s">
        <v>729</v>
      </c>
      <c r="E186" s="256"/>
      <c r="F186" s="256" t="s">
        <v>1480</v>
      </c>
      <c r="G186" s="256" t="s">
        <v>1480</v>
      </c>
      <c r="H186" s="263" t="s">
        <v>1598</v>
      </c>
      <c r="I186" s="256" t="s">
        <v>1566</v>
      </c>
      <c r="J186" s="256">
        <v>1</v>
      </c>
      <c r="K186" s="256"/>
      <c r="L186" s="268" t="s">
        <v>745</v>
      </c>
      <c r="M186" s="266" t="s">
        <v>745</v>
      </c>
      <c r="N186" s="266" t="s">
        <v>745</v>
      </c>
    </row>
    <row r="187" spans="1:14" s="107" customFormat="1" x14ac:dyDescent="0.25">
      <c r="A187" s="266">
        <v>3</v>
      </c>
      <c r="B187" s="256" t="s">
        <v>1481</v>
      </c>
      <c r="C187" s="256" t="s">
        <v>1453</v>
      </c>
      <c r="D187" s="266" t="s">
        <v>729</v>
      </c>
      <c r="E187" s="256"/>
      <c r="F187" s="256" t="s">
        <v>1453</v>
      </c>
      <c r="G187" s="256" t="s">
        <v>1453</v>
      </c>
      <c r="H187" s="263" t="s">
        <v>1598</v>
      </c>
      <c r="I187" s="256" t="s">
        <v>1566</v>
      </c>
      <c r="J187" s="256">
        <v>1</v>
      </c>
      <c r="K187" s="83"/>
      <c r="L187" s="249"/>
      <c r="M187" s="110"/>
      <c r="N187" s="110"/>
    </row>
    <row r="188" spans="1:14" s="107" customFormat="1" x14ac:dyDescent="0.25">
      <c r="A188" s="266">
        <v>2</v>
      </c>
      <c r="B188" s="256" t="s">
        <v>1485</v>
      </c>
      <c r="C188" s="256" t="s">
        <v>1455</v>
      </c>
      <c r="D188" s="266" t="s">
        <v>729</v>
      </c>
      <c r="E188" s="256"/>
      <c r="F188" s="256" t="s">
        <v>1456</v>
      </c>
      <c r="G188" s="256" t="s">
        <v>1456</v>
      </c>
      <c r="H188" s="263" t="s">
        <v>1598</v>
      </c>
      <c r="I188" s="256" t="s">
        <v>1566</v>
      </c>
      <c r="J188" s="256">
        <v>1</v>
      </c>
      <c r="K188" s="83"/>
      <c r="L188" s="249"/>
      <c r="M188" s="110"/>
      <c r="N188" s="110"/>
    </row>
    <row r="189" spans="1:14" s="107" customFormat="1" x14ac:dyDescent="0.25">
      <c r="A189" s="266">
        <v>2</v>
      </c>
      <c r="B189" s="256" t="s">
        <v>1486</v>
      </c>
      <c r="C189" s="256" t="s">
        <v>1487</v>
      </c>
      <c r="D189" s="266" t="s">
        <v>729</v>
      </c>
      <c r="E189" s="256"/>
      <c r="F189" s="256" t="s">
        <v>1488</v>
      </c>
      <c r="G189" s="256" t="s">
        <v>1488</v>
      </c>
      <c r="H189" s="263" t="s">
        <v>1598</v>
      </c>
      <c r="I189" s="256" t="s">
        <v>1566</v>
      </c>
      <c r="J189" s="256">
        <v>2</v>
      </c>
      <c r="K189" s="83"/>
      <c r="L189" s="249"/>
      <c r="M189" s="110"/>
      <c r="N189" s="110"/>
    </row>
    <row r="190" spans="1:14" s="107" customFormat="1" x14ac:dyDescent="0.25">
      <c r="A190" s="266">
        <v>2</v>
      </c>
      <c r="B190" s="256" t="s">
        <v>1489</v>
      </c>
      <c r="C190" s="256" t="s">
        <v>1490</v>
      </c>
      <c r="D190" s="266" t="s">
        <v>729</v>
      </c>
      <c r="E190" s="256"/>
      <c r="F190" s="256" t="s">
        <v>1491</v>
      </c>
      <c r="G190" s="256" t="s">
        <v>1491</v>
      </c>
      <c r="H190" s="263" t="s">
        <v>1598</v>
      </c>
      <c r="I190" s="256" t="s">
        <v>1554</v>
      </c>
      <c r="J190" s="256">
        <v>1</v>
      </c>
      <c r="K190" s="83"/>
      <c r="L190" s="249"/>
      <c r="M190" s="110"/>
      <c r="N190" s="110"/>
    </row>
    <row r="191" spans="1:14" s="107" customFormat="1" ht="30" x14ac:dyDescent="0.25">
      <c r="A191" s="266">
        <v>3</v>
      </c>
      <c r="B191" s="256" t="s">
        <v>743</v>
      </c>
      <c r="C191" s="256" t="s">
        <v>1656</v>
      </c>
      <c r="D191" s="266" t="s">
        <v>729</v>
      </c>
      <c r="E191" s="256" t="s">
        <v>1657</v>
      </c>
      <c r="F191" s="256"/>
      <c r="G191" s="256" t="s">
        <v>1658</v>
      </c>
      <c r="H191" s="263" t="s">
        <v>1659</v>
      </c>
      <c r="I191" s="256" t="s">
        <v>1567</v>
      </c>
      <c r="J191" s="256">
        <v>1</v>
      </c>
      <c r="K191" s="83"/>
      <c r="L191" s="249" t="s">
        <v>1568</v>
      </c>
      <c r="M191" s="110" t="s">
        <v>623</v>
      </c>
      <c r="N191" s="110"/>
    </row>
    <row r="194" spans="1:14" x14ac:dyDescent="0.25">
      <c r="A194" s="1" t="s">
        <v>1638</v>
      </c>
    </row>
    <row r="195" spans="1:14" s="107" customFormat="1" x14ac:dyDescent="0.25">
      <c r="A195" s="110" t="s">
        <v>1636</v>
      </c>
      <c r="B195" s="83" t="s">
        <v>111</v>
      </c>
      <c r="C195" s="111" t="s">
        <v>22</v>
      </c>
      <c r="D195" s="117" t="s">
        <v>731</v>
      </c>
      <c r="E195" s="81" t="s">
        <v>1637</v>
      </c>
      <c r="F195" s="81" t="s">
        <v>864</v>
      </c>
      <c r="G195" s="83" t="s">
        <v>1154</v>
      </c>
      <c r="H195" s="80" t="s">
        <v>1606</v>
      </c>
      <c r="I195" s="83" t="s">
        <v>1554</v>
      </c>
      <c r="J195" s="83">
        <v>2</v>
      </c>
      <c r="K195" s="83"/>
      <c r="L195" s="249" t="s">
        <v>743</v>
      </c>
      <c r="M195" s="110" t="s">
        <v>623</v>
      </c>
      <c r="N195" s="110" t="s">
        <v>745</v>
      </c>
    </row>
  </sheetData>
  <sheetProtection algorithmName="SHA-512" hashValue="hhkazdFmq52dr5XljEAc2N09eV6jy8Z5sEjlFd5+5U99q04qU1/jJkUPy6eghMPh/JEpXzX+Q6ZBW1CerJpoOg==" saltValue="ZmZToNyk4bc5gRf8Rk+3jQ==" spinCount="100000" sheet="1" selectLockedCells="1"/>
  <autoFilter ref="A2:N182" xr:uid="{00000000-0009-0000-0000-000003000000}"/>
  <conditionalFormatting sqref="E1">
    <cfRule type="cellIs" dxfId="17" priority="3" operator="equal">
      <formula>"DO NOT INCLUDE"</formula>
    </cfRule>
  </conditionalFormatting>
  <conditionalFormatting sqref="E32">
    <cfRule type="cellIs" dxfId="16" priority="5" operator="equal">
      <formula>"DO NOT INCLUDE"</formula>
    </cfRule>
  </conditionalFormatting>
  <conditionalFormatting sqref="F1">
    <cfRule type="cellIs" dxfId="15" priority="4" operator="equal">
      <formula>"LDS - MEDICAL CLAIMS "</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1"/>
  <sheetViews>
    <sheetView zoomScaleNormal="100" workbookViewId="0">
      <selection activeCell="C2" sqref="C2"/>
    </sheetView>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7" customWidth="1"/>
    <col min="6" max="7" width="58.7109375" style="85" hidden="1" customWidth="1"/>
    <col min="8" max="8" width="55.140625" style="85" hidden="1" customWidth="1"/>
    <col min="9" max="9" width="11.28515625" style="107" customWidth="1"/>
    <col min="10" max="10" width="10.140625" style="107" customWidth="1"/>
    <col min="11" max="12" width="11.7109375" style="107" hidden="1" customWidth="1"/>
    <col min="13" max="13" width="7.85546875" style="62" hidden="1" customWidth="1"/>
    <col min="14" max="14" width="9.140625" style="62" hidden="1" customWidth="1"/>
    <col min="15" max="16384" width="9.140625" style="107"/>
  </cols>
  <sheetData>
    <row r="1" spans="1:14" ht="21" x14ac:dyDescent="0.35">
      <c r="A1" s="114" t="s">
        <v>1593</v>
      </c>
      <c r="B1" s="107"/>
      <c r="D1" s="62"/>
      <c r="E1" s="120" t="str">
        <f>IF('Request Form'!B17="N","DO NOT INCLUDE",IF('Request Form'!B17="Y","INCLUDE IN"))</f>
        <v>DO NOT INCLUDE</v>
      </c>
      <c r="F1" s="120" t="str">
        <f>IF(E1="DO NOT INCLUDE", "LDS - MEMBER ELIGIBILITY ","LDS - MEMBER ELIGIBILITY")</f>
        <v xml:space="preserve">LDS - MEMBER ELIGIBILITY </v>
      </c>
      <c r="G1" s="107" t="s">
        <v>1648</v>
      </c>
      <c r="I1" s="62"/>
      <c r="J1" s="62"/>
    </row>
    <row r="2" spans="1:14" ht="30" customHeight="1" x14ac:dyDescent="0.25">
      <c r="A2" s="202" t="s">
        <v>724</v>
      </c>
      <c r="B2" s="202" t="s">
        <v>0</v>
      </c>
      <c r="C2" s="220" t="s">
        <v>1</v>
      </c>
      <c r="D2" s="202" t="s">
        <v>725</v>
      </c>
      <c r="E2" s="202" t="s">
        <v>727</v>
      </c>
      <c r="F2" s="202" t="s">
        <v>1647</v>
      </c>
      <c r="G2" s="202" t="s">
        <v>1601</v>
      </c>
      <c r="H2" s="202" t="s">
        <v>1143</v>
      </c>
      <c r="I2" s="203" t="s">
        <v>1000</v>
      </c>
      <c r="J2" s="203" t="s">
        <v>1564</v>
      </c>
      <c r="K2" s="204" t="s">
        <v>728</v>
      </c>
      <c r="L2" s="204" t="s">
        <v>662</v>
      </c>
      <c r="M2" s="204" t="s">
        <v>1019</v>
      </c>
      <c r="N2" s="204" t="s">
        <v>746</v>
      </c>
    </row>
    <row r="5" spans="1:14" ht="15" customHeight="1" x14ac:dyDescent="0.25">
      <c r="A5" s="95"/>
      <c r="B5" s="96"/>
      <c r="C5" s="122"/>
      <c r="D5" s="95"/>
      <c r="E5" s="124"/>
      <c r="F5" s="125"/>
      <c r="G5" s="125"/>
      <c r="H5" s="125"/>
      <c r="I5" s="96"/>
      <c r="J5" s="96"/>
      <c r="K5" s="96"/>
      <c r="L5" s="96"/>
      <c r="M5" s="95"/>
      <c r="N5" s="95"/>
    </row>
    <row r="6" spans="1:14" ht="21" x14ac:dyDescent="0.35">
      <c r="A6" s="114" t="s">
        <v>1165</v>
      </c>
      <c r="B6" s="107"/>
      <c r="D6" s="62"/>
      <c r="E6" s="120" t="str">
        <f>IF('Request Form'!B17="N","DO NOT INCLUDE",IF('Request Form'!B17="Y","INCLUDE IN"))</f>
        <v>DO NOT INCLUDE</v>
      </c>
      <c r="F6" s="120" t="str">
        <f>IF(E6="DO NOT INCLUDE", "LDS - MEMBER ELIGIBILITY ","LDS - MEMBER ELIGIBILITY")</f>
        <v xml:space="preserve">LDS - MEMBER ELIGIBILITY </v>
      </c>
      <c r="G6" s="107"/>
      <c r="I6" s="62"/>
      <c r="J6" s="62"/>
    </row>
    <row r="7" spans="1:14" ht="30" customHeight="1" x14ac:dyDescent="0.25">
      <c r="A7" s="202" t="s">
        <v>724</v>
      </c>
      <c r="B7" s="202" t="s">
        <v>0</v>
      </c>
      <c r="C7" s="220" t="s">
        <v>1</v>
      </c>
      <c r="D7" s="202" t="s">
        <v>725</v>
      </c>
      <c r="E7" s="202" t="s">
        <v>727</v>
      </c>
      <c r="F7" s="202" t="s">
        <v>1602</v>
      </c>
      <c r="G7" s="202" t="s">
        <v>1601</v>
      </c>
      <c r="H7" s="202" t="s">
        <v>1143</v>
      </c>
      <c r="I7" s="203" t="s">
        <v>1000</v>
      </c>
      <c r="J7" s="203" t="s">
        <v>1564</v>
      </c>
      <c r="K7" s="204" t="s">
        <v>728</v>
      </c>
      <c r="L7" s="204" t="s">
        <v>662</v>
      </c>
      <c r="M7" s="204" t="s">
        <v>1019</v>
      </c>
      <c r="N7" s="204" t="s">
        <v>746</v>
      </c>
    </row>
    <row r="8" spans="1:14" ht="15" customHeight="1" x14ac:dyDescent="0.25">
      <c r="A8" s="110">
        <v>2</v>
      </c>
      <c r="B8" s="83" t="s">
        <v>743</v>
      </c>
      <c r="C8" s="111" t="s">
        <v>2</v>
      </c>
      <c r="D8" s="117" t="s">
        <v>729</v>
      </c>
      <c r="E8" s="117" t="s">
        <v>730</v>
      </c>
      <c r="F8" s="83" t="s">
        <v>755</v>
      </c>
      <c r="G8" s="83" t="s">
        <v>1109</v>
      </c>
      <c r="H8" s="111"/>
      <c r="I8" s="83" t="s">
        <v>1554</v>
      </c>
      <c r="J8" s="126">
        <v>2</v>
      </c>
      <c r="K8" s="110"/>
      <c r="L8" s="249" t="s">
        <v>1565</v>
      </c>
      <c r="M8" s="252"/>
      <c r="N8" s="83"/>
    </row>
    <row r="9" spans="1:14" ht="15" customHeight="1" x14ac:dyDescent="0.25">
      <c r="A9" s="110">
        <v>2</v>
      </c>
      <c r="B9" s="83" t="s">
        <v>743</v>
      </c>
      <c r="C9" s="111" t="s">
        <v>3</v>
      </c>
      <c r="D9" s="117" t="s">
        <v>729</v>
      </c>
      <c r="E9" s="117" t="s">
        <v>730</v>
      </c>
      <c r="F9" s="111" t="s">
        <v>755</v>
      </c>
      <c r="G9" s="111" t="s">
        <v>1110</v>
      </c>
      <c r="H9" s="111"/>
      <c r="I9" s="83" t="s">
        <v>1554</v>
      </c>
      <c r="J9" s="83">
        <v>4</v>
      </c>
      <c r="K9" s="83"/>
      <c r="L9" s="249" t="s">
        <v>1130</v>
      </c>
      <c r="M9" s="249"/>
      <c r="N9" s="110"/>
    </row>
    <row r="10" spans="1:14" ht="15" customHeight="1" x14ac:dyDescent="0.25">
      <c r="A10" s="110">
        <v>2</v>
      </c>
      <c r="B10" s="83" t="s">
        <v>743</v>
      </c>
      <c r="C10" s="111" t="s">
        <v>462</v>
      </c>
      <c r="D10" s="117" t="s">
        <v>729</v>
      </c>
      <c r="E10" s="117" t="s">
        <v>730</v>
      </c>
      <c r="F10" s="111" t="s">
        <v>758</v>
      </c>
      <c r="G10" s="111" t="s">
        <v>758</v>
      </c>
      <c r="H10" s="111"/>
      <c r="I10" s="83" t="s">
        <v>1566</v>
      </c>
      <c r="J10" s="83">
        <v>9</v>
      </c>
      <c r="K10" s="83"/>
      <c r="L10" s="249" t="s">
        <v>743</v>
      </c>
      <c r="M10" s="249"/>
      <c r="N10" s="110"/>
    </row>
    <row r="11" spans="1:14" ht="15" customHeight="1" x14ac:dyDescent="0.25">
      <c r="A11" s="110">
        <v>2</v>
      </c>
      <c r="B11" s="83" t="s">
        <v>743</v>
      </c>
      <c r="C11" s="111" t="s">
        <v>6</v>
      </c>
      <c r="D11" s="117" t="s">
        <v>729</v>
      </c>
      <c r="E11" s="117" t="s">
        <v>730</v>
      </c>
      <c r="F11" s="111" t="s">
        <v>754</v>
      </c>
      <c r="G11" s="111" t="s">
        <v>754</v>
      </c>
      <c r="H11" s="111"/>
      <c r="I11" s="83" t="s">
        <v>1566</v>
      </c>
      <c r="J11" s="83">
        <v>8</v>
      </c>
      <c r="K11" s="83"/>
      <c r="L11" s="249" t="s">
        <v>743</v>
      </c>
      <c r="M11" s="249"/>
      <c r="N11" s="110"/>
    </row>
    <row r="12" spans="1:14" ht="15" customHeight="1" x14ac:dyDescent="0.25">
      <c r="A12" s="110">
        <v>2</v>
      </c>
      <c r="B12" s="83" t="s">
        <v>743</v>
      </c>
      <c r="C12" s="111" t="s">
        <v>738</v>
      </c>
      <c r="D12" s="117" t="s">
        <v>729</v>
      </c>
      <c r="E12" s="113"/>
      <c r="F12" s="111" t="s">
        <v>812</v>
      </c>
      <c r="G12" s="111" t="s">
        <v>812</v>
      </c>
      <c r="H12" s="111"/>
      <c r="I12" s="256" t="s">
        <v>1567</v>
      </c>
      <c r="J12" s="256">
        <v>1</v>
      </c>
      <c r="K12" s="256"/>
      <c r="L12" s="249" t="s">
        <v>1568</v>
      </c>
      <c r="M12" s="249"/>
      <c r="N12" s="110"/>
    </row>
    <row r="13" spans="1:14" ht="15" customHeight="1" x14ac:dyDescent="0.25">
      <c r="A13" s="110">
        <v>2</v>
      </c>
      <c r="B13" s="83" t="s">
        <v>743</v>
      </c>
      <c r="C13" s="111" t="s">
        <v>7</v>
      </c>
      <c r="D13" s="117" t="s">
        <v>729</v>
      </c>
      <c r="E13" s="111"/>
      <c r="F13" s="111" t="s">
        <v>817</v>
      </c>
      <c r="G13" s="111" t="s">
        <v>817</v>
      </c>
      <c r="H13" s="111"/>
      <c r="I13" s="83" t="s">
        <v>1566</v>
      </c>
      <c r="J13" s="83">
        <v>10</v>
      </c>
      <c r="K13" s="83"/>
      <c r="L13" s="249" t="s">
        <v>743</v>
      </c>
      <c r="M13" s="252"/>
      <c r="N13" s="83"/>
    </row>
    <row r="14" spans="1:14" ht="15" customHeight="1" x14ac:dyDescent="0.25">
      <c r="A14" s="110">
        <v>2</v>
      </c>
      <c r="B14" s="83" t="s">
        <v>743</v>
      </c>
      <c r="C14" s="111" t="s">
        <v>1164</v>
      </c>
      <c r="D14" s="117" t="s">
        <v>729</v>
      </c>
      <c r="E14" s="229" t="s">
        <v>1445</v>
      </c>
      <c r="F14" s="230" t="s">
        <v>1440</v>
      </c>
      <c r="G14" s="111" t="s">
        <v>1440</v>
      </c>
      <c r="H14" s="111" t="s">
        <v>1444</v>
      </c>
      <c r="I14" s="83" t="s">
        <v>1566</v>
      </c>
      <c r="J14" s="83">
        <v>3</v>
      </c>
      <c r="K14" s="83"/>
      <c r="L14" s="249" t="s">
        <v>744</v>
      </c>
      <c r="M14" s="249"/>
      <c r="N14" s="110"/>
    </row>
    <row r="15" spans="1:14" ht="15" customHeight="1" x14ac:dyDescent="0.25">
      <c r="A15" s="110">
        <v>2</v>
      </c>
      <c r="B15" s="83" t="s">
        <v>743</v>
      </c>
      <c r="C15" s="111" t="s">
        <v>1123</v>
      </c>
      <c r="D15" s="117" t="s">
        <v>729</v>
      </c>
      <c r="E15" s="111"/>
      <c r="F15" s="111" t="s">
        <v>1107</v>
      </c>
      <c r="G15" s="111" t="s">
        <v>1107</v>
      </c>
      <c r="H15" s="111"/>
      <c r="I15" s="83" t="s">
        <v>1566</v>
      </c>
      <c r="J15" s="83">
        <v>6</v>
      </c>
      <c r="K15" s="83"/>
      <c r="L15" s="249"/>
      <c r="M15" s="249"/>
      <c r="N15" s="110"/>
    </row>
    <row r="16" spans="1:14" ht="15" customHeight="1" x14ac:dyDescent="0.25">
      <c r="A16" s="110">
        <v>2</v>
      </c>
      <c r="B16" s="83" t="s">
        <v>743</v>
      </c>
      <c r="C16" s="111" t="s">
        <v>1124</v>
      </c>
      <c r="D16" s="117" t="s">
        <v>729</v>
      </c>
      <c r="E16" s="111"/>
      <c r="F16" s="111" t="s">
        <v>1108</v>
      </c>
      <c r="G16" s="111" t="s">
        <v>1108</v>
      </c>
      <c r="H16" s="111"/>
      <c r="I16" s="83" t="s">
        <v>1566</v>
      </c>
      <c r="J16" s="83">
        <v>6</v>
      </c>
      <c r="K16" s="83"/>
      <c r="L16" s="249"/>
      <c r="M16" s="249"/>
      <c r="N16" s="110"/>
    </row>
    <row r="17" spans="1:14" ht="15" customHeight="1" x14ac:dyDescent="0.25">
      <c r="A17" s="110">
        <v>2</v>
      </c>
      <c r="B17" s="83" t="s">
        <v>461</v>
      </c>
      <c r="C17" s="111" t="s">
        <v>1441</v>
      </c>
      <c r="D17" s="117" t="s">
        <v>729</v>
      </c>
      <c r="E17" s="117" t="s">
        <v>730</v>
      </c>
      <c r="F17" s="111" t="s">
        <v>756</v>
      </c>
      <c r="G17" s="111" t="s">
        <v>756</v>
      </c>
      <c r="H17" s="111"/>
      <c r="I17" s="83" t="s">
        <v>1566</v>
      </c>
      <c r="J17" s="83">
        <v>6</v>
      </c>
      <c r="K17" s="83"/>
      <c r="L17" s="249"/>
      <c r="M17" s="249"/>
      <c r="N17" s="110"/>
    </row>
    <row r="18" spans="1:14" ht="15" customHeight="1" x14ac:dyDescent="0.25">
      <c r="A18" s="110">
        <v>2</v>
      </c>
      <c r="B18" s="83" t="s">
        <v>460</v>
      </c>
      <c r="C18" s="111" t="s">
        <v>105</v>
      </c>
      <c r="D18" s="117" t="s">
        <v>729</v>
      </c>
      <c r="E18" s="113"/>
      <c r="F18" s="111" t="s">
        <v>759</v>
      </c>
      <c r="G18" s="111" t="s">
        <v>759</v>
      </c>
      <c r="H18" s="111"/>
      <c r="I18" s="83" t="s">
        <v>1554</v>
      </c>
      <c r="J18" s="83">
        <v>2</v>
      </c>
      <c r="K18" s="83"/>
      <c r="L18" s="249"/>
      <c r="M18" s="249"/>
      <c r="N18" s="110"/>
    </row>
    <row r="19" spans="1:14" ht="15" customHeight="1" x14ac:dyDescent="0.25">
      <c r="A19" s="110">
        <v>2</v>
      </c>
      <c r="B19" s="83" t="s">
        <v>458</v>
      </c>
      <c r="C19" s="111" t="s">
        <v>457</v>
      </c>
      <c r="D19" s="117" t="s">
        <v>729</v>
      </c>
      <c r="E19" s="113"/>
      <c r="F19" s="111" t="s">
        <v>760</v>
      </c>
      <c r="G19" s="111" t="s">
        <v>760</v>
      </c>
      <c r="H19" s="111"/>
      <c r="I19" s="83" t="s">
        <v>1554</v>
      </c>
      <c r="J19" s="83">
        <v>3</v>
      </c>
      <c r="K19" s="83"/>
      <c r="L19" s="249"/>
      <c r="M19" s="249"/>
      <c r="N19" s="110"/>
    </row>
    <row r="20" spans="1:14" ht="26.25" x14ac:dyDescent="0.25">
      <c r="A20" s="110">
        <v>2</v>
      </c>
      <c r="B20" s="83" t="s">
        <v>456</v>
      </c>
      <c r="C20" s="111" t="s">
        <v>18</v>
      </c>
      <c r="D20" s="117" t="s">
        <v>729</v>
      </c>
      <c r="E20" s="113"/>
      <c r="F20" s="111" t="s">
        <v>810</v>
      </c>
      <c r="G20" s="111" t="s">
        <v>1152</v>
      </c>
      <c r="H20" s="231" t="s">
        <v>1449</v>
      </c>
      <c r="I20" s="83" t="s">
        <v>1554</v>
      </c>
      <c r="J20" s="83">
        <v>2</v>
      </c>
      <c r="K20" s="83"/>
      <c r="L20" s="249"/>
      <c r="M20" s="249"/>
      <c r="N20" s="110"/>
    </row>
    <row r="21" spans="1:14" ht="24.4" customHeight="1" x14ac:dyDescent="0.25">
      <c r="A21" s="110">
        <v>2</v>
      </c>
      <c r="B21" s="83" t="s">
        <v>455</v>
      </c>
      <c r="C21" s="111" t="s">
        <v>20</v>
      </c>
      <c r="D21" s="117" t="s">
        <v>729</v>
      </c>
      <c r="E21" s="113"/>
      <c r="F21" s="111" t="s">
        <v>811</v>
      </c>
      <c r="G21" s="111" t="s">
        <v>1153</v>
      </c>
      <c r="H21" s="231" t="s">
        <v>1450</v>
      </c>
      <c r="I21" s="83" t="s">
        <v>1554</v>
      </c>
      <c r="J21" s="83">
        <v>1</v>
      </c>
      <c r="K21" s="83"/>
      <c r="L21" s="251" t="s">
        <v>1569</v>
      </c>
      <c r="M21" s="249"/>
      <c r="N21" s="110"/>
    </row>
    <row r="23" spans="1:14" ht="15" customHeight="1" x14ac:dyDescent="0.25">
      <c r="A23" s="110">
        <v>2</v>
      </c>
      <c r="B23" s="83" t="s">
        <v>453</v>
      </c>
      <c r="C23" s="111" t="s">
        <v>452</v>
      </c>
      <c r="D23" s="117" t="s">
        <v>729</v>
      </c>
      <c r="E23" s="113"/>
      <c r="F23" s="111" t="s">
        <v>761</v>
      </c>
      <c r="G23" s="111" t="s">
        <v>761</v>
      </c>
      <c r="I23" s="83" t="s">
        <v>1566</v>
      </c>
      <c r="J23" s="83">
        <v>1</v>
      </c>
      <c r="K23" s="83"/>
      <c r="L23" s="249"/>
      <c r="M23" s="249"/>
      <c r="N23" s="110"/>
    </row>
    <row r="24" spans="1:14" ht="15" customHeight="1" x14ac:dyDescent="0.25">
      <c r="A24" s="110">
        <v>2</v>
      </c>
      <c r="B24" s="83" t="s">
        <v>451</v>
      </c>
      <c r="C24" s="111" t="s">
        <v>450</v>
      </c>
      <c r="D24" s="117" t="s">
        <v>729</v>
      </c>
      <c r="E24" s="113"/>
      <c r="F24" s="111" t="s">
        <v>762</v>
      </c>
      <c r="G24" s="111" t="s">
        <v>762</v>
      </c>
      <c r="H24" s="111"/>
      <c r="I24" s="83" t="s">
        <v>1566</v>
      </c>
      <c r="J24" s="83">
        <v>1</v>
      </c>
      <c r="K24" s="83"/>
      <c r="L24" s="249"/>
      <c r="M24" s="249"/>
      <c r="N24" s="110"/>
    </row>
    <row r="25" spans="1:14" ht="15" customHeight="1" x14ac:dyDescent="0.25">
      <c r="A25" s="110">
        <v>2</v>
      </c>
      <c r="B25" s="83" t="s">
        <v>449</v>
      </c>
      <c r="C25" s="111" t="s">
        <v>448</v>
      </c>
      <c r="D25" s="117" t="s">
        <v>729</v>
      </c>
      <c r="E25" s="111"/>
      <c r="F25" s="111" t="s">
        <v>763</v>
      </c>
      <c r="G25" s="111" t="s">
        <v>763</v>
      </c>
      <c r="H25" s="111"/>
      <c r="I25" s="83" t="s">
        <v>1566</v>
      </c>
      <c r="J25" s="83">
        <v>1</v>
      </c>
      <c r="K25" s="83"/>
      <c r="L25" s="249"/>
      <c r="M25" s="249"/>
      <c r="N25" s="110"/>
    </row>
    <row r="26" spans="1:14" s="116" customFormat="1" ht="15" customHeight="1" x14ac:dyDescent="0.25">
      <c r="A26" s="110">
        <v>2</v>
      </c>
      <c r="B26" s="83" t="s">
        <v>447</v>
      </c>
      <c r="C26" s="111" t="s">
        <v>446</v>
      </c>
      <c r="D26" s="117" t="s">
        <v>729</v>
      </c>
      <c r="E26" s="111"/>
      <c r="F26" s="111" t="s">
        <v>764</v>
      </c>
      <c r="G26" s="111" t="s">
        <v>764</v>
      </c>
      <c r="H26" s="111"/>
      <c r="I26" s="83" t="s">
        <v>1566</v>
      </c>
      <c r="J26" s="83">
        <v>1</v>
      </c>
      <c r="K26" s="83"/>
      <c r="L26" s="249"/>
      <c r="M26" s="249"/>
      <c r="N26" s="110"/>
    </row>
    <row r="27" spans="1:14" s="116" customFormat="1" ht="15" customHeight="1" x14ac:dyDescent="0.25">
      <c r="A27" s="110">
        <v>2</v>
      </c>
      <c r="B27" s="83" t="s">
        <v>445</v>
      </c>
      <c r="C27" s="111" t="s">
        <v>444</v>
      </c>
      <c r="D27" s="117" t="s">
        <v>729</v>
      </c>
      <c r="E27" s="115"/>
      <c r="F27" s="111" t="s">
        <v>765</v>
      </c>
      <c r="G27" s="111" t="s">
        <v>765</v>
      </c>
      <c r="H27" s="111"/>
      <c r="I27" s="83" t="s">
        <v>1554</v>
      </c>
      <c r="J27" s="83">
        <v>3</v>
      </c>
      <c r="K27" s="83"/>
      <c r="L27" s="249"/>
      <c r="M27" s="249"/>
      <c r="N27" s="110"/>
    </row>
    <row r="28" spans="1:14" s="116" customFormat="1" ht="15" customHeight="1" x14ac:dyDescent="0.25">
      <c r="A28" s="110">
        <v>2</v>
      </c>
      <c r="B28" s="83" t="s">
        <v>443</v>
      </c>
      <c r="C28" s="111" t="s">
        <v>442</v>
      </c>
      <c r="D28" s="117" t="s">
        <v>729</v>
      </c>
      <c r="E28" s="111"/>
      <c r="F28" s="111" t="s">
        <v>766</v>
      </c>
      <c r="G28" s="111" t="s">
        <v>766</v>
      </c>
      <c r="H28" s="111"/>
      <c r="I28" s="83" t="s">
        <v>1554</v>
      </c>
      <c r="J28" s="83">
        <v>4</v>
      </c>
      <c r="K28" s="83"/>
      <c r="L28" s="249"/>
      <c r="M28" s="249"/>
      <c r="N28" s="110"/>
    </row>
    <row r="29" spans="1:14" s="116" customFormat="1" ht="15" customHeight="1" x14ac:dyDescent="0.25">
      <c r="A29" s="110">
        <v>2</v>
      </c>
      <c r="B29" s="83" t="s">
        <v>441</v>
      </c>
      <c r="C29" s="111" t="s">
        <v>440</v>
      </c>
      <c r="D29" s="117" t="s">
        <v>729</v>
      </c>
      <c r="E29" s="115"/>
      <c r="F29" s="111" t="s">
        <v>767</v>
      </c>
      <c r="G29" s="111" t="s">
        <v>767</v>
      </c>
      <c r="H29" s="111"/>
      <c r="I29" s="83" t="s">
        <v>1554</v>
      </c>
      <c r="J29" s="83">
        <v>3</v>
      </c>
      <c r="K29" s="83"/>
      <c r="L29" s="249"/>
      <c r="M29" s="249"/>
      <c r="N29" s="110"/>
    </row>
    <row r="30" spans="1:14" s="116" customFormat="1" ht="15" customHeight="1" x14ac:dyDescent="0.25">
      <c r="A30" s="110">
        <v>2</v>
      </c>
      <c r="B30" s="83" t="s">
        <v>439</v>
      </c>
      <c r="C30" s="111" t="s">
        <v>438</v>
      </c>
      <c r="D30" s="117" t="s">
        <v>729</v>
      </c>
      <c r="E30" s="115"/>
      <c r="F30" s="111" t="s">
        <v>768</v>
      </c>
      <c r="G30" s="111" t="s">
        <v>768</v>
      </c>
      <c r="H30" s="111"/>
      <c r="I30" s="83" t="s">
        <v>1566</v>
      </c>
      <c r="J30" s="83">
        <v>1</v>
      </c>
      <c r="K30" s="83"/>
      <c r="L30" s="249"/>
      <c r="M30" s="249"/>
      <c r="N30" s="110"/>
    </row>
    <row r="31" spans="1:14" s="116" customFormat="1" ht="15" customHeight="1" x14ac:dyDescent="0.25">
      <c r="A31" s="110">
        <v>2</v>
      </c>
      <c r="B31" s="83" t="s">
        <v>437</v>
      </c>
      <c r="C31" s="111" t="s">
        <v>436</v>
      </c>
      <c r="D31" s="117" t="s">
        <v>729</v>
      </c>
      <c r="E31" s="111"/>
      <c r="F31" s="111" t="s">
        <v>813</v>
      </c>
      <c r="G31" s="111" t="s">
        <v>813</v>
      </c>
      <c r="H31" s="111"/>
      <c r="I31" s="83" t="s">
        <v>1566</v>
      </c>
      <c r="J31" s="83">
        <v>20</v>
      </c>
      <c r="K31" s="83"/>
      <c r="L31" s="249" t="s">
        <v>743</v>
      </c>
      <c r="M31" s="249" t="s">
        <v>590</v>
      </c>
      <c r="N31" s="110"/>
    </row>
    <row r="32" spans="1:14" s="116" customFormat="1" ht="15" customHeight="1" x14ac:dyDescent="0.25">
      <c r="A32" s="110">
        <v>2</v>
      </c>
      <c r="B32" s="83" t="s">
        <v>435</v>
      </c>
      <c r="C32" s="111" t="s">
        <v>434</v>
      </c>
      <c r="D32" s="117" t="s">
        <v>729</v>
      </c>
      <c r="E32" s="115"/>
      <c r="F32" s="111" t="s">
        <v>1098</v>
      </c>
      <c r="G32" s="111" t="s">
        <v>1098</v>
      </c>
      <c r="H32" s="111"/>
      <c r="I32" s="83" t="s">
        <v>1554</v>
      </c>
      <c r="J32" s="83">
        <v>10</v>
      </c>
      <c r="K32" s="83"/>
      <c r="L32" s="249" t="s">
        <v>744</v>
      </c>
      <c r="M32" s="249"/>
      <c r="N32" s="110"/>
    </row>
    <row r="33" spans="1:14" s="116" customFormat="1" ht="15" customHeight="1" x14ac:dyDescent="0.25">
      <c r="A33" s="110">
        <v>2</v>
      </c>
      <c r="B33" s="83" t="s">
        <v>433</v>
      </c>
      <c r="C33" s="111" t="s">
        <v>70</v>
      </c>
      <c r="D33" s="117" t="s">
        <v>729</v>
      </c>
      <c r="E33" s="111"/>
      <c r="F33" s="111" t="s">
        <v>814</v>
      </c>
      <c r="G33" s="111" t="s">
        <v>814</v>
      </c>
      <c r="H33" s="111"/>
      <c r="I33" s="83" t="s">
        <v>1566</v>
      </c>
      <c r="J33" s="83">
        <v>20</v>
      </c>
      <c r="K33" s="83"/>
      <c r="L33" s="249" t="s">
        <v>743</v>
      </c>
      <c r="M33" s="249" t="s">
        <v>590</v>
      </c>
      <c r="N33" s="110"/>
    </row>
    <row r="34" spans="1:14" ht="15" customHeight="1" x14ac:dyDescent="0.25">
      <c r="A34" s="110">
        <v>2</v>
      </c>
      <c r="B34" s="83" t="s">
        <v>431</v>
      </c>
      <c r="C34" s="111" t="s">
        <v>432</v>
      </c>
      <c r="D34" s="117" t="s">
        <v>729</v>
      </c>
      <c r="E34" s="111"/>
      <c r="F34" s="111" t="s">
        <v>769</v>
      </c>
      <c r="G34" s="111" t="s">
        <v>769</v>
      </c>
      <c r="H34" s="111"/>
      <c r="I34" s="83" t="s">
        <v>1554</v>
      </c>
      <c r="J34" s="83">
        <v>4</v>
      </c>
      <c r="K34" s="83"/>
      <c r="L34" s="249" t="s">
        <v>1130</v>
      </c>
      <c r="M34" s="249"/>
      <c r="N34" s="110"/>
    </row>
    <row r="35" spans="1:14" s="116" customFormat="1" ht="15" customHeight="1" x14ac:dyDescent="0.25">
      <c r="A35" s="110">
        <v>2</v>
      </c>
      <c r="B35" s="83" t="s">
        <v>431</v>
      </c>
      <c r="C35" s="111" t="s">
        <v>430</v>
      </c>
      <c r="D35" s="117" t="s">
        <v>729</v>
      </c>
      <c r="E35" s="115"/>
      <c r="F35" s="111" t="s">
        <v>770</v>
      </c>
      <c r="G35" s="111" t="s">
        <v>770</v>
      </c>
      <c r="H35" s="111"/>
      <c r="I35" s="83" t="s">
        <v>1554</v>
      </c>
      <c r="J35" s="83">
        <v>2</v>
      </c>
      <c r="K35" s="83"/>
      <c r="L35" s="249" t="s">
        <v>1565</v>
      </c>
      <c r="M35" s="249"/>
      <c r="N35" s="110"/>
    </row>
    <row r="36" spans="1:14" s="116" customFormat="1" ht="15" customHeight="1" x14ac:dyDescent="0.25">
      <c r="A36" s="110">
        <v>2</v>
      </c>
      <c r="B36" s="83" t="s">
        <v>428</v>
      </c>
      <c r="C36" s="111" t="s">
        <v>429</v>
      </c>
      <c r="D36" s="117" t="s">
        <v>729</v>
      </c>
      <c r="E36" s="115"/>
      <c r="F36" s="111" t="s">
        <v>771</v>
      </c>
      <c r="G36" s="111" t="s">
        <v>771</v>
      </c>
      <c r="H36" s="111"/>
      <c r="I36" s="83" t="s">
        <v>1554</v>
      </c>
      <c r="J36" s="83">
        <v>4</v>
      </c>
      <c r="K36" s="83"/>
      <c r="L36" s="249" t="s">
        <v>1130</v>
      </c>
      <c r="M36" s="249"/>
      <c r="N36" s="110"/>
    </row>
    <row r="37" spans="1:14" s="116" customFormat="1" ht="15" customHeight="1" x14ac:dyDescent="0.25">
      <c r="A37" s="110">
        <v>2</v>
      </c>
      <c r="B37" s="83" t="s">
        <v>428</v>
      </c>
      <c r="C37" s="111" t="s">
        <v>427</v>
      </c>
      <c r="D37" s="117" t="s">
        <v>729</v>
      </c>
      <c r="E37" s="111"/>
      <c r="F37" s="111" t="s">
        <v>772</v>
      </c>
      <c r="G37" s="111" t="s">
        <v>772</v>
      </c>
      <c r="H37" s="111"/>
      <c r="I37" s="83" t="s">
        <v>1554</v>
      </c>
      <c r="J37" s="83">
        <v>2</v>
      </c>
      <c r="K37" s="83"/>
      <c r="L37" s="249" t="s">
        <v>1565</v>
      </c>
      <c r="M37" s="249"/>
      <c r="N37" s="110"/>
    </row>
    <row r="38" spans="1:14" s="116" customFormat="1" ht="15" customHeight="1" x14ac:dyDescent="0.25">
      <c r="A38" s="110">
        <v>2</v>
      </c>
      <c r="B38" s="83" t="s">
        <v>426</v>
      </c>
      <c r="C38" s="111" t="s">
        <v>425</v>
      </c>
      <c r="D38" s="117" t="s">
        <v>729</v>
      </c>
      <c r="E38" s="115"/>
      <c r="F38" s="111" t="s">
        <v>808</v>
      </c>
      <c r="G38" s="111" t="s">
        <v>808</v>
      </c>
      <c r="H38" s="111"/>
      <c r="I38" s="83" t="s">
        <v>1566</v>
      </c>
      <c r="J38" s="83">
        <v>1</v>
      </c>
      <c r="K38" s="83"/>
      <c r="L38" s="249"/>
      <c r="M38" s="249"/>
      <c r="N38" s="110"/>
    </row>
    <row r="39" spans="1:14" s="116" customFormat="1" ht="15" customHeight="1" x14ac:dyDescent="0.25">
      <c r="A39" s="110">
        <v>2</v>
      </c>
      <c r="B39" s="83" t="s">
        <v>424</v>
      </c>
      <c r="C39" s="111" t="s">
        <v>423</v>
      </c>
      <c r="D39" s="117" t="s">
        <v>729</v>
      </c>
      <c r="E39" s="111"/>
      <c r="F39" s="111" t="s">
        <v>815</v>
      </c>
      <c r="G39" s="111" t="s">
        <v>815</v>
      </c>
      <c r="H39" s="111"/>
      <c r="I39" s="83" t="s">
        <v>1566</v>
      </c>
      <c r="J39" s="83">
        <v>20</v>
      </c>
      <c r="K39" s="83"/>
      <c r="L39" s="249" t="s">
        <v>743</v>
      </c>
      <c r="M39" s="249" t="s">
        <v>590</v>
      </c>
      <c r="N39" s="110"/>
    </row>
    <row r="40" spans="1:14" s="116" customFormat="1" ht="15" customHeight="1" x14ac:dyDescent="0.25">
      <c r="A40" s="110">
        <v>2</v>
      </c>
      <c r="B40" s="83" t="s">
        <v>421</v>
      </c>
      <c r="C40" s="111" t="s">
        <v>422</v>
      </c>
      <c r="D40" s="117" t="s">
        <v>729</v>
      </c>
      <c r="E40" s="111"/>
      <c r="F40" s="111" t="s">
        <v>773</v>
      </c>
      <c r="G40" s="111" t="s">
        <v>773</v>
      </c>
      <c r="H40" s="111"/>
      <c r="I40" s="83" t="s">
        <v>1554</v>
      </c>
      <c r="J40" s="83">
        <v>4</v>
      </c>
      <c r="K40" s="83"/>
      <c r="L40" s="249" t="s">
        <v>1130</v>
      </c>
      <c r="M40" s="249"/>
      <c r="N40" s="110"/>
    </row>
    <row r="41" spans="1:14" s="116" customFormat="1" ht="15" customHeight="1" x14ac:dyDescent="0.25">
      <c r="A41" s="110">
        <v>2</v>
      </c>
      <c r="B41" s="83" t="s">
        <v>421</v>
      </c>
      <c r="C41" s="111" t="s">
        <v>420</v>
      </c>
      <c r="D41" s="117" t="s">
        <v>729</v>
      </c>
      <c r="E41" s="115"/>
      <c r="F41" s="111" t="s">
        <v>774</v>
      </c>
      <c r="G41" s="111" t="s">
        <v>774</v>
      </c>
      <c r="H41" s="111"/>
      <c r="I41" s="83" t="s">
        <v>1554</v>
      </c>
      <c r="J41" s="83">
        <v>2</v>
      </c>
      <c r="K41" s="83"/>
      <c r="L41" s="249" t="s">
        <v>1565</v>
      </c>
      <c r="M41" s="249"/>
      <c r="N41" s="110"/>
    </row>
    <row r="42" spans="1:14" s="116" customFormat="1" ht="15" customHeight="1" x14ac:dyDescent="0.25">
      <c r="A42" s="110">
        <v>2</v>
      </c>
      <c r="B42" s="83" t="s">
        <v>418</v>
      </c>
      <c r="C42" s="111" t="s">
        <v>419</v>
      </c>
      <c r="D42" s="117" t="s">
        <v>729</v>
      </c>
      <c r="E42" s="115"/>
      <c r="F42" s="111" t="s">
        <v>775</v>
      </c>
      <c r="G42" s="111" t="s">
        <v>775</v>
      </c>
      <c r="H42" s="111"/>
      <c r="I42" s="83" t="s">
        <v>1554</v>
      </c>
      <c r="J42" s="83">
        <v>4</v>
      </c>
      <c r="K42" s="83"/>
      <c r="L42" s="249" t="s">
        <v>1130</v>
      </c>
      <c r="M42" s="249"/>
      <c r="N42" s="110"/>
    </row>
    <row r="43" spans="1:14" s="116" customFormat="1" ht="15" customHeight="1" x14ac:dyDescent="0.25">
      <c r="A43" s="110">
        <v>2</v>
      </c>
      <c r="B43" s="83" t="s">
        <v>418</v>
      </c>
      <c r="C43" s="111" t="s">
        <v>417</v>
      </c>
      <c r="D43" s="117" t="s">
        <v>729</v>
      </c>
      <c r="E43" s="111"/>
      <c r="F43" s="111" t="s">
        <v>776</v>
      </c>
      <c r="G43" s="111" t="s">
        <v>776</v>
      </c>
      <c r="H43" s="111"/>
      <c r="I43" s="83" t="s">
        <v>1554</v>
      </c>
      <c r="J43" s="83">
        <v>2</v>
      </c>
      <c r="K43" s="83"/>
      <c r="L43" s="249" t="s">
        <v>1565</v>
      </c>
      <c r="M43" s="249"/>
      <c r="N43" s="110"/>
    </row>
    <row r="44" spans="1:14" s="116" customFormat="1" ht="15" customHeight="1" x14ac:dyDescent="0.25">
      <c r="A44" s="110">
        <v>2</v>
      </c>
      <c r="B44" s="83" t="s">
        <v>416</v>
      </c>
      <c r="C44" s="111" t="s">
        <v>415</v>
      </c>
      <c r="D44" s="117" t="s">
        <v>729</v>
      </c>
      <c r="E44" s="115"/>
      <c r="F44" s="111" t="s">
        <v>777</v>
      </c>
      <c r="G44" s="111" t="s">
        <v>777</v>
      </c>
      <c r="H44" s="111"/>
      <c r="I44" s="83" t="s">
        <v>1570</v>
      </c>
      <c r="J44" s="83">
        <v>15.2</v>
      </c>
      <c r="K44" s="83"/>
      <c r="L44" s="249"/>
      <c r="M44" s="249"/>
      <c r="N44" s="110"/>
    </row>
    <row r="45" spans="1:14" s="116" customFormat="1" ht="15" customHeight="1" x14ac:dyDescent="0.25">
      <c r="A45" s="110">
        <v>2</v>
      </c>
      <c r="B45" s="83" t="s">
        <v>414</v>
      </c>
      <c r="C45" s="111" t="s">
        <v>413</v>
      </c>
      <c r="D45" s="117" t="s">
        <v>729</v>
      </c>
      <c r="E45" s="111"/>
      <c r="F45" s="111" t="s">
        <v>778</v>
      </c>
      <c r="G45" s="111" t="s">
        <v>778</v>
      </c>
      <c r="H45" s="111"/>
      <c r="I45" s="83" t="s">
        <v>1570</v>
      </c>
      <c r="J45" s="83">
        <v>15.2</v>
      </c>
      <c r="K45" s="83"/>
      <c r="L45" s="249"/>
      <c r="M45" s="249"/>
      <c r="N45" s="110"/>
    </row>
    <row r="46" spans="1:14" s="116" customFormat="1" ht="15" customHeight="1" x14ac:dyDescent="0.25">
      <c r="A46" s="110">
        <v>2</v>
      </c>
      <c r="B46" s="83" t="s">
        <v>412</v>
      </c>
      <c r="C46" s="111" t="s">
        <v>411</v>
      </c>
      <c r="D46" s="117" t="s">
        <v>729</v>
      </c>
      <c r="E46" s="115"/>
      <c r="F46" s="111" t="s">
        <v>779</v>
      </c>
      <c r="G46" s="111" t="s">
        <v>779</v>
      </c>
      <c r="H46" s="111"/>
      <c r="I46" s="83" t="s">
        <v>1566</v>
      </c>
      <c r="J46" s="83">
        <v>1</v>
      </c>
      <c r="K46" s="83"/>
      <c r="L46" s="249"/>
      <c r="M46" s="249"/>
      <c r="N46" s="110"/>
    </row>
    <row r="47" spans="1:14" s="116" customFormat="1" ht="15" customHeight="1" x14ac:dyDescent="0.25">
      <c r="A47" s="110">
        <v>2</v>
      </c>
      <c r="B47" s="83" t="s">
        <v>410</v>
      </c>
      <c r="C47" s="111" t="s">
        <v>409</v>
      </c>
      <c r="D47" s="117" t="s">
        <v>729</v>
      </c>
      <c r="E47" s="111"/>
      <c r="F47" s="111" t="s">
        <v>780</v>
      </c>
      <c r="G47" s="111" t="s">
        <v>780</v>
      </c>
      <c r="H47" s="111"/>
      <c r="I47" s="83" t="s">
        <v>1566</v>
      </c>
      <c r="J47" s="83">
        <v>1</v>
      </c>
      <c r="K47" s="83"/>
      <c r="L47" s="249"/>
      <c r="M47" s="249"/>
      <c r="N47" s="110"/>
    </row>
    <row r="48" spans="1:14" s="116" customFormat="1" ht="15" customHeight="1" x14ac:dyDescent="0.25">
      <c r="A48" s="110">
        <v>2</v>
      </c>
      <c r="B48" s="83" t="s">
        <v>408</v>
      </c>
      <c r="C48" s="111" t="s">
        <v>407</v>
      </c>
      <c r="D48" s="117" t="s">
        <v>729</v>
      </c>
      <c r="E48" s="115"/>
      <c r="F48" s="111" t="s">
        <v>781</v>
      </c>
      <c r="G48" s="111" t="s">
        <v>781</v>
      </c>
      <c r="H48" s="111"/>
      <c r="I48" s="83" t="s">
        <v>1566</v>
      </c>
      <c r="J48" s="83">
        <v>1</v>
      </c>
      <c r="K48" s="83"/>
      <c r="L48" s="249"/>
      <c r="M48" s="249"/>
      <c r="N48" s="110"/>
    </row>
    <row r="49" spans="1:14" s="116" customFormat="1" ht="15" customHeight="1" x14ac:dyDescent="0.25">
      <c r="A49" s="110">
        <v>2</v>
      </c>
      <c r="B49" s="83" t="s">
        <v>736</v>
      </c>
      <c r="C49" s="111" t="s">
        <v>1007</v>
      </c>
      <c r="D49" s="117" t="s">
        <v>729</v>
      </c>
      <c r="E49" s="111"/>
      <c r="F49" s="111" t="s">
        <v>809</v>
      </c>
      <c r="G49" s="111" t="s">
        <v>809</v>
      </c>
      <c r="H49" s="111"/>
      <c r="I49" s="83" t="s">
        <v>1566</v>
      </c>
      <c r="J49" s="83">
        <v>1</v>
      </c>
      <c r="K49" s="83"/>
      <c r="L49" s="249"/>
      <c r="M49" s="249"/>
      <c r="N49" s="110"/>
    </row>
    <row r="50" spans="1:14" s="116" customFormat="1" ht="15" customHeight="1" x14ac:dyDescent="0.25">
      <c r="A50" s="110">
        <v>2</v>
      </c>
      <c r="B50" s="83" t="s">
        <v>404</v>
      </c>
      <c r="C50" s="111" t="s">
        <v>406</v>
      </c>
      <c r="D50" s="117" t="s">
        <v>729</v>
      </c>
      <c r="E50" s="115"/>
      <c r="F50" s="111" t="s">
        <v>782</v>
      </c>
      <c r="G50" s="111" t="s">
        <v>782</v>
      </c>
      <c r="H50" s="111"/>
      <c r="I50" s="83" t="s">
        <v>1566</v>
      </c>
      <c r="J50" s="83">
        <v>8</v>
      </c>
      <c r="K50" s="83"/>
      <c r="L50" s="249" t="s">
        <v>1200</v>
      </c>
      <c r="M50" s="249"/>
      <c r="N50" s="110"/>
    </row>
    <row r="51" spans="1:14" s="116" customFormat="1" ht="15" customHeight="1" x14ac:dyDescent="0.25">
      <c r="A51" s="110">
        <v>2</v>
      </c>
      <c r="B51" s="83" t="s">
        <v>404</v>
      </c>
      <c r="C51" s="111" t="s">
        <v>405</v>
      </c>
      <c r="D51" s="117" t="s">
        <v>729</v>
      </c>
      <c r="E51" s="111"/>
      <c r="F51" s="111" t="s">
        <v>783</v>
      </c>
      <c r="G51" s="111" t="s">
        <v>783</v>
      </c>
      <c r="H51" s="111"/>
      <c r="I51" s="83" t="s">
        <v>1554</v>
      </c>
      <c r="J51" s="83">
        <v>4</v>
      </c>
      <c r="K51" s="83"/>
      <c r="L51" s="249" t="s">
        <v>1130</v>
      </c>
      <c r="M51" s="249"/>
      <c r="N51" s="110"/>
    </row>
    <row r="52" spans="1:14" s="116" customFormat="1" ht="15" customHeight="1" x14ac:dyDescent="0.25">
      <c r="A52" s="110">
        <v>2</v>
      </c>
      <c r="B52" s="83" t="s">
        <v>404</v>
      </c>
      <c r="C52" s="111" t="s">
        <v>403</v>
      </c>
      <c r="D52" s="117" t="s">
        <v>729</v>
      </c>
      <c r="E52" s="115"/>
      <c r="F52" s="111" t="s">
        <v>784</v>
      </c>
      <c r="G52" s="111" t="s">
        <v>784</v>
      </c>
      <c r="H52" s="111"/>
      <c r="I52" s="83" t="s">
        <v>1554</v>
      </c>
      <c r="J52" s="83">
        <v>2</v>
      </c>
      <c r="K52" s="83"/>
      <c r="L52" s="249" t="s">
        <v>1565</v>
      </c>
      <c r="M52" s="249"/>
      <c r="N52" s="110"/>
    </row>
    <row r="53" spans="1:14" s="116" customFormat="1" ht="15" customHeight="1" x14ac:dyDescent="0.25">
      <c r="A53" s="110">
        <v>2</v>
      </c>
      <c r="B53" s="83" t="s">
        <v>402</v>
      </c>
      <c r="C53" s="111" t="s">
        <v>401</v>
      </c>
      <c r="D53" s="117" t="s">
        <v>729</v>
      </c>
      <c r="E53" s="115"/>
      <c r="F53" s="111" t="s">
        <v>785</v>
      </c>
      <c r="G53" s="111" t="s">
        <v>785</v>
      </c>
      <c r="H53" s="111"/>
      <c r="I53" s="83" t="s">
        <v>1554</v>
      </c>
      <c r="J53" s="83">
        <v>1</v>
      </c>
      <c r="K53" s="83"/>
      <c r="L53" s="249"/>
      <c r="M53" s="249"/>
      <c r="N53" s="110"/>
    </row>
    <row r="54" spans="1:14" s="116" customFormat="1" ht="15" customHeight="1" x14ac:dyDescent="0.25">
      <c r="A54" s="110">
        <v>2</v>
      </c>
      <c r="B54" s="83" t="s">
        <v>400</v>
      </c>
      <c r="C54" s="111" t="s">
        <v>399</v>
      </c>
      <c r="D54" s="117" t="s">
        <v>729</v>
      </c>
      <c r="E54" s="115"/>
      <c r="F54" s="111" t="s">
        <v>786</v>
      </c>
      <c r="G54" s="111" t="s">
        <v>786</v>
      </c>
      <c r="H54" s="111"/>
      <c r="I54" s="83" t="s">
        <v>1566</v>
      </c>
      <c r="J54" s="83">
        <v>1</v>
      </c>
      <c r="K54" s="83"/>
      <c r="L54" s="249"/>
      <c r="M54" s="249"/>
      <c r="N54" s="110"/>
    </row>
    <row r="55" spans="1:14" s="116" customFormat="1" ht="15" customHeight="1" x14ac:dyDescent="0.25">
      <c r="A55" s="110">
        <v>2</v>
      </c>
      <c r="B55" s="83" t="s">
        <v>398</v>
      </c>
      <c r="C55" s="111" t="s">
        <v>397</v>
      </c>
      <c r="D55" s="117" t="s">
        <v>729</v>
      </c>
      <c r="E55" s="115"/>
      <c r="F55" s="111" t="s">
        <v>787</v>
      </c>
      <c r="G55" s="111" t="s">
        <v>787</v>
      </c>
      <c r="H55" s="111"/>
      <c r="I55" s="83" t="s">
        <v>1566</v>
      </c>
      <c r="J55" s="83">
        <v>1</v>
      </c>
      <c r="K55" s="83"/>
      <c r="L55" s="249"/>
      <c r="M55" s="249"/>
      <c r="N55" s="110"/>
    </row>
    <row r="56" spans="1:14" s="116" customFormat="1" ht="15" customHeight="1" x14ac:dyDescent="0.25">
      <c r="A56" s="110">
        <v>2</v>
      </c>
      <c r="B56" s="83" t="s">
        <v>396</v>
      </c>
      <c r="C56" s="111" t="s">
        <v>395</v>
      </c>
      <c r="D56" s="117" t="s">
        <v>729</v>
      </c>
      <c r="E56" s="111"/>
      <c r="F56" s="111" t="s">
        <v>788</v>
      </c>
      <c r="G56" s="111" t="s">
        <v>788</v>
      </c>
      <c r="H56" s="111"/>
      <c r="I56" s="83" t="s">
        <v>1566</v>
      </c>
      <c r="J56" s="83">
        <v>1</v>
      </c>
      <c r="K56" s="83"/>
      <c r="L56" s="249"/>
      <c r="M56" s="249"/>
      <c r="N56" s="110"/>
    </row>
    <row r="57" spans="1:14" s="116" customFormat="1" ht="15" customHeight="1" x14ac:dyDescent="0.25">
      <c r="A57" s="110">
        <v>2</v>
      </c>
      <c r="B57" s="83" t="s">
        <v>394</v>
      </c>
      <c r="C57" s="111" t="s">
        <v>84</v>
      </c>
      <c r="D57" s="117" t="s">
        <v>729</v>
      </c>
      <c r="E57" s="115"/>
      <c r="F57" s="111" t="s">
        <v>1016</v>
      </c>
      <c r="G57" s="111" t="s">
        <v>1016</v>
      </c>
      <c r="H57" s="111" t="s">
        <v>1159</v>
      </c>
      <c r="I57" s="83" t="s">
        <v>1566</v>
      </c>
      <c r="J57" s="83">
        <v>20</v>
      </c>
      <c r="K57" s="83"/>
      <c r="L57" s="249" t="s">
        <v>743</v>
      </c>
      <c r="M57" s="249" t="s">
        <v>590</v>
      </c>
      <c r="N57" s="110"/>
    </row>
    <row r="58" spans="1:14" s="116" customFormat="1" ht="15" customHeight="1" x14ac:dyDescent="0.25">
      <c r="A58" s="110">
        <v>2</v>
      </c>
      <c r="B58" s="83" t="s">
        <v>391</v>
      </c>
      <c r="C58" s="111" t="s">
        <v>390</v>
      </c>
      <c r="D58" s="117" t="s">
        <v>729</v>
      </c>
      <c r="E58" s="111"/>
      <c r="F58" s="111" t="s">
        <v>789</v>
      </c>
      <c r="G58" s="111" t="s">
        <v>789</v>
      </c>
      <c r="H58" s="111"/>
      <c r="I58" s="83" t="s">
        <v>1570</v>
      </c>
      <c r="J58" s="83">
        <v>15.2</v>
      </c>
      <c r="K58" s="83"/>
      <c r="L58" s="249"/>
      <c r="M58" s="249"/>
      <c r="N58" s="110"/>
    </row>
    <row r="59" spans="1:14" s="116" customFormat="1" ht="15" customHeight="1" x14ac:dyDescent="0.25">
      <c r="A59" s="110">
        <v>2</v>
      </c>
      <c r="B59" s="83" t="s">
        <v>389</v>
      </c>
      <c r="C59" s="111" t="s">
        <v>388</v>
      </c>
      <c r="D59" s="117" t="s">
        <v>729</v>
      </c>
      <c r="E59" s="111"/>
      <c r="F59" s="111" t="s">
        <v>790</v>
      </c>
      <c r="G59" s="111" t="s">
        <v>790</v>
      </c>
      <c r="H59" s="111"/>
      <c r="I59" s="83" t="s">
        <v>1570</v>
      </c>
      <c r="J59" s="83">
        <v>15.2</v>
      </c>
      <c r="K59" s="83"/>
      <c r="L59" s="249"/>
      <c r="M59" s="249"/>
      <c r="N59" s="110"/>
    </row>
    <row r="60" spans="1:14" ht="15" customHeight="1" x14ac:dyDescent="0.25">
      <c r="A60" s="110">
        <v>2</v>
      </c>
      <c r="B60" s="83" t="s">
        <v>387</v>
      </c>
      <c r="C60" s="111" t="s">
        <v>386</v>
      </c>
      <c r="D60" s="117" t="s">
        <v>729</v>
      </c>
      <c r="E60" s="111"/>
      <c r="F60" s="111" t="s">
        <v>791</v>
      </c>
      <c r="G60" s="111" t="s">
        <v>791</v>
      </c>
      <c r="H60" s="111"/>
      <c r="I60" s="83" t="s">
        <v>1570</v>
      </c>
      <c r="J60" s="83">
        <v>15.2</v>
      </c>
      <c r="K60" s="83"/>
      <c r="L60" s="249"/>
      <c r="M60" s="249"/>
      <c r="N60" s="110"/>
    </row>
    <row r="61" spans="1:14" ht="15" customHeight="1" x14ac:dyDescent="0.25">
      <c r="A61" s="110">
        <v>2</v>
      </c>
      <c r="B61" s="83" t="s">
        <v>385</v>
      </c>
      <c r="C61" s="111" t="s">
        <v>384</v>
      </c>
      <c r="D61" s="117" t="s">
        <v>729</v>
      </c>
      <c r="E61" s="111"/>
      <c r="F61" s="111" t="s">
        <v>792</v>
      </c>
      <c r="G61" s="111" t="s">
        <v>792</v>
      </c>
      <c r="H61" s="111"/>
      <c r="I61" s="83" t="s">
        <v>1570</v>
      </c>
      <c r="J61" s="83">
        <v>15.2</v>
      </c>
      <c r="K61" s="83"/>
      <c r="L61" s="249"/>
      <c r="M61" s="249"/>
      <c r="N61" s="110"/>
    </row>
    <row r="62" spans="1:14" s="116" customFormat="1" ht="15" customHeight="1" x14ac:dyDescent="0.25">
      <c r="A62" s="110">
        <v>2</v>
      </c>
      <c r="B62" s="83" t="s">
        <v>383</v>
      </c>
      <c r="C62" s="111" t="s">
        <v>382</v>
      </c>
      <c r="D62" s="117" t="s">
        <v>729</v>
      </c>
      <c r="E62" s="111"/>
      <c r="F62" s="111" t="s">
        <v>793</v>
      </c>
      <c r="G62" s="111" t="s">
        <v>793</v>
      </c>
      <c r="H62" s="85"/>
      <c r="I62" s="83" t="s">
        <v>1570</v>
      </c>
      <c r="J62" s="83">
        <v>15.2</v>
      </c>
      <c r="K62" s="83"/>
      <c r="L62" s="249"/>
      <c r="M62" s="249"/>
      <c r="N62" s="110"/>
    </row>
    <row r="63" spans="1:14" ht="15" customHeight="1" x14ac:dyDescent="0.25">
      <c r="A63" s="110">
        <v>2</v>
      </c>
      <c r="B63" s="83" t="s">
        <v>381</v>
      </c>
      <c r="C63" s="111" t="s">
        <v>380</v>
      </c>
      <c r="D63" s="117" t="s">
        <v>729</v>
      </c>
      <c r="E63" s="111"/>
      <c r="F63" s="111" t="s">
        <v>794</v>
      </c>
      <c r="G63" s="111" t="s">
        <v>794</v>
      </c>
      <c r="H63" s="111"/>
      <c r="I63" s="83" t="s">
        <v>1570</v>
      </c>
      <c r="J63" s="83">
        <v>15.2</v>
      </c>
      <c r="K63" s="83"/>
      <c r="L63" s="249"/>
      <c r="M63" s="249"/>
      <c r="N63" s="110"/>
    </row>
    <row r="64" spans="1:14" ht="15" customHeight="1" x14ac:dyDescent="0.25">
      <c r="A64" s="110">
        <v>2</v>
      </c>
      <c r="B64" s="83" t="s">
        <v>379</v>
      </c>
      <c r="C64" s="111" t="s">
        <v>86</v>
      </c>
      <c r="D64" s="117" t="s">
        <v>729</v>
      </c>
      <c r="E64" s="111"/>
      <c r="F64" s="111" t="s">
        <v>1017</v>
      </c>
      <c r="G64" s="111" t="s">
        <v>1017</v>
      </c>
      <c r="H64" s="79" t="s">
        <v>1159</v>
      </c>
      <c r="I64" s="83" t="s">
        <v>1566</v>
      </c>
      <c r="J64" s="83">
        <v>20</v>
      </c>
      <c r="K64" s="83"/>
      <c r="L64" s="249" t="s">
        <v>590</v>
      </c>
      <c r="M64" s="249" t="s">
        <v>590</v>
      </c>
      <c r="N64" s="110"/>
    </row>
    <row r="65" spans="1:14" ht="15" customHeight="1" x14ac:dyDescent="0.25">
      <c r="A65" s="110">
        <v>2</v>
      </c>
      <c r="B65" s="83" t="s">
        <v>378</v>
      </c>
      <c r="C65" s="111" t="s">
        <v>377</v>
      </c>
      <c r="D65" s="117" t="s">
        <v>729</v>
      </c>
      <c r="E65" s="111"/>
      <c r="F65" s="111" t="s">
        <v>795</v>
      </c>
      <c r="G65" s="111" t="s">
        <v>795</v>
      </c>
      <c r="H65" s="111"/>
      <c r="I65" s="83" t="s">
        <v>1566</v>
      </c>
      <c r="J65" s="83">
        <v>1</v>
      </c>
      <c r="K65" s="83"/>
      <c r="L65" s="249"/>
      <c r="M65" s="249"/>
      <c r="N65" s="110"/>
    </row>
    <row r="66" spans="1:14" ht="15" customHeight="1" x14ac:dyDescent="0.25">
      <c r="A66" s="110">
        <v>2</v>
      </c>
      <c r="B66" s="83" t="s">
        <v>376</v>
      </c>
      <c r="C66" s="111" t="s">
        <v>375</v>
      </c>
      <c r="D66" s="117" t="s">
        <v>729</v>
      </c>
      <c r="E66" s="111"/>
      <c r="F66" s="111" t="s">
        <v>757</v>
      </c>
      <c r="G66" s="111" t="s">
        <v>757</v>
      </c>
      <c r="H66" s="111"/>
      <c r="I66" s="83" t="s">
        <v>1570</v>
      </c>
      <c r="J66" s="83">
        <v>1.4</v>
      </c>
      <c r="K66" s="83"/>
      <c r="L66" s="249"/>
      <c r="M66" s="249"/>
      <c r="N66" s="110"/>
    </row>
    <row r="67" spans="1:14" ht="15" customHeight="1" x14ac:dyDescent="0.25">
      <c r="A67" s="110">
        <v>2</v>
      </c>
      <c r="B67" s="83" t="s">
        <v>374</v>
      </c>
      <c r="C67" s="111" t="s">
        <v>373</v>
      </c>
      <c r="D67" s="117" t="s">
        <v>729</v>
      </c>
      <c r="E67" s="111"/>
      <c r="F67" s="111" t="s">
        <v>796</v>
      </c>
      <c r="G67" s="111" t="s">
        <v>796</v>
      </c>
      <c r="H67" s="111"/>
      <c r="I67" s="83" t="s">
        <v>1566</v>
      </c>
      <c r="J67" s="83">
        <v>1</v>
      </c>
      <c r="K67" s="83"/>
      <c r="L67" s="249"/>
      <c r="M67" s="249"/>
      <c r="N67" s="110"/>
    </row>
    <row r="68" spans="1:14" ht="15" customHeight="1" x14ac:dyDescent="0.25">
      <c r="A68" s="110">
        <v>2</v>
      </c>
      <c r="B68" s="83" t="s">
        <v>372</v>
      </c>
      <c r="C68" s="111" t="s">
        <v>371</v>
      </c>
      <c r="D68" s="117" t="s">
        <v>729</v>
      </c>
      <c r="E68" s="111"/>
      <c r="F68" s="111" t="s">
        <v>797</v>
      </c>
      <c r="G68" s="111" t="s">
        <v>797</v>
      </c>
      <c r="H68" s="111" t="s">
        <v>1573</v>
      </c>
      <c r="I68" s="83" t="s">
        <v>1566</v>
      </c>
      <c r="J68" s="83">
        <v>1</v>
      </c>
      <c r="K68" s="83"/>
      <c r="L68" s="249"/>
      <c r="M68" s="249"/>
      <c r="N68" s="110"/>
    </row>
    <row r="69" spans="1:14" ht="15" customHeight="1" x14ac:dyDescent="0.25">
      <c r="A69" s="110">
        <v>2</v>
      </c>
      <c r="B69" s="83" t="s">
        <v>370</v>
      </c>
      <c r="C69" s="111" t="s">
        <v>369</v>
      </c>
      <c r="D69" s="117" t="s">
        <v>729</v>
      </c>
      <c r="E69" s="111"/>
      <c r="F69" s="111" t="s">
        <v>798</v>
      </c>
      <c r="G69" s="111" t="s">
        <v>798</v>
      </c>
      <c r="H69" s="111"/>
      <c r="I69" s="83" t="s">
        <v>1570</v>
      </c>
      <c r="J69" s="83">
        <v>15.2</v>
      </c>
      <c r="K69" s="83"/>
      <c r="L69" s="249"/>
      <c r="M69" s="249"/>
      <c r="N69" s="110"/>
    </row>
    <row r="70" spans="1:14" ht="15" customHeight="1" x14ac:dyDescent="0.25">
      <c r="A70" s="110">
        <v>2</v>
      </c>
      <c r="B70" s="83" t="s">
        <v>368</v>
      </c>
      <c r="C70" s="111" t="s">
        <v>367</v>
      </c>
      <c r="D70" s="117" t="s">
        <v>729</v>
      </c>
      <c r="E70" s="111"/>
      <c r="F70" s="111" t="s">
        <v>816</v>
      </c>
      <c r="G70" s="111" t="s">
        <v>816</v>
      </c>
      <c r="H70" s="111"/>
      <c r="I70" s="83" t="s">
        <v>1566</v>
      </c>
      <c r="J70" s="83">
        <v>20</v>
      </c>
      <c r="K70" s="83"/>
      <c r="L70" s="249" t="s">
        <v>743</v>
      </c>
      <c r="M70" s="249" t="s">
        <v>590</v>
      </c>
      <c r="N70" s="110"/>
    </row>
    <row r="71" spans="1:14" ht="15" customHeight="1" x14ac:dyDescent="0.25">
      <c r="A71" s="110">
        <v>2</v>
      </c>
      <c r="B71" s="83" t="s">
        <v>366</v>
      </c>
      <c r="C71" s="111" t="s">
        <v>365</v>
      </c>
      <c r="D71" s="117" t="s">
        <v>729</v>
      </c>
      <c r="E71" s="111"/>
      <c r="F71" s="111" t="s">
        <v>799</v>
      </c>
      <c r="G71" s="111" t="s">
        <v>799</v>
      </c>
      <c r="H71" s="111" t="s">
        <v>1574</v>
      </c>
      <c r="I71" s="83" t="s">
        <v>1566</v>
      </c>
      <c r="J71" s="83">
        <v>6</v>
      </c>
      <c r="K71" s="83"/>
      <c r="L71" s="249"/>
      <c r="M71" s="249"/>
      <c r="N71" s="110"/>
    </row>
    <row r="72" spans="1:14" ht="15" customHeight="1" x14ac:dyDescent="0.25">
      <c r="A72" s="110">
        <v>2</v>
      </c>
      <c r="B72" s="83" t="s">
        <v>364</v>
      </c>
      <c r="C72" s="111" t="s">
        <v>363</v>
      </c>
      <c r="D72" s="117" t="s">
        <v>729</v>
      </c>
      <c r="E72" s="111"/>
      <c r="F72" s="111" t="s">
        <v>800</v>
      </c>
      <c r="G72" s="111" t="s">
        <v>800</v>
      </c>
      <c r="H72" s="111"/>
      <c r="I72" s="83" t="s">
        <v>1566</v>
      </c>
      <c r="J72" s="83">
        <v>1</v>
      </c>
      <c r="K72" s="83"/>
      <c r="L72" s="249"/>
      <c r="M72" s="249"/>
      <c r="N72" s="110"/>
    </row>
    <row r="73" spans="1:14" ht="15" customHeight="1" x14ac:dyDescent="0.25">
      <c r="A73" s="110">
        <v>2</v>
      </c>
      <c r="B73" s="83" t="s">
        <v>362</v>
      </c>
      <c r="C73" s="111" t="s">
        <v>361</v>
      </c>
      <c r="D73" s="117" t="s">
        <v>729</v>
      </c>
      <c r="E73" s="111"/>
      <c r="F73" s="111" t="s">
        <v>801</v>
      </c>
      <c r="G73" s="111" t="s">
        <v>801</v>
      </c>
      <c r="H73" s="111"/>
      <c r="I73" s="83" t="s">
        <v>1566</v>
      </c>
      <c r="J73" s="83">
        <v>1</v>
      </c>
      <c r="K73" s="83"/>
      <c r="L73" s="249"/>
      <c r="M73" s="249"/>
      <c r="N73" s="110"/>
    </row>
    <row r="74" spans="1:14" ht="15" customHeight="1" x14ac:dyDescent="0.25">
      <c r="A74" s="110">
        <v>2</v>
      </c>
      <c r="B74" s="83" t="s">
        <v>359</v>
      </c>
      <c r="C74" s="111" t="s">
        <v>360</v>
      </c>
      <c r="D74" s="117" t="s">
        <v>729</v>
      </c>
      <c r="E74" s="111"/>
      <c r="F74" s="111" t="s">
        <v>803</v>
      </c>
      <c r="G74" s="111" t="s">
        <v>803</v>
      </c>
      <c r="H74" s="111"/>
      <c r="I74" s="83" t="s">
        <v>1554</v>
      </c>
      <c r="J74" s="83">
        <v>4</v>
      </c>
      <c r="K74" s="83"/>
      <c r="L74" s="249" t="s">
        <v>1130</v>
      </c>
      <c r="M74" s="249"/>
      <c r="N74" s="110"/>
    </row>
    <row r="75" spans="1:14" ht="15" customHeight="1" x14ac:dyDescent="0.25">
      <c r="A75" s="110">
        <v>2</v>
      </c>
      <c r="B75" s="83" t="s">
        <v>359</v>
      </c>
      <c r="C75" s="111" t="s">
        <v>358</v>
      </c>
      <c r="D75" s="117" t="s">
        <v>729</v>
      </c>
      <c r="E75" s="111"/>
      <c r="F75" s="111" t="s">
        <v>802</v>
      </c>
      <c r="G75" s="111" t="s">
        <v>802</v>
      </c>
      <c r="H75" s="111"/>
      <c r="I75" s="83" t="s">
        <v>1554</v>
      </c>
      <c r="J75" s="83">
        <v>2</v>
      </c>
      <c r="K75" s="83"/>
      <c r="L75" s="249" t="s">
        <v>1565</v>
      </c>
      <c r="M75" s="249"/>
      <c r="N75" s="110"/>
    </row>
    <row r="76" spans="1:14" ht="15" customHeight="1" x14ac:dyDescent="0.25">
      <c r="A76" s="110">
        <v>2</v>
      </c>
      <c r="B76" s="83" t="s">
        <v>356</v>
      </c>
      <c r="C76" s="111" t="s">
        <v>357</v>
      </c>
      <c r="D76" s="117" t="s">
        <v>729</v>
      </c>
      <c r="E76" s="111"/>
      <c r="F76" s="111" t="s">
        <v>805</v>
      </c>
      <c r="G76" s="111" t="s">
        <v>805</v>
      </c>
      <c r="H76" s="111"/>
      <c r="I76" s="83" t="s">
        <v>1554</v>
      </c>
      <c r="J76" s="83">
        <v>4</v>
      </c>
      <c r="K76" s="83"/>
      <c r="L76" s="249" t="s">
        <v>1130</v>
      </c>
      <c r="M76" s="249"/>
      <c r="N76" s="110"/>
    </row>
    <row r="77" spans="1:14" ht="15" customHeight="1" x14ac:dyDescent="0.25">
      <c r="A77" s="110">
        <v>2</v>
      </c>
      <c r="B77" s="83" t="s">
        <v>356</v>
      </c>
      <c r="C77" s="111" t="s">
        <v>355</v>
      </c>
      <c r="D77" s="117" t="s">
        <v>729</v>
      </c>
      <c r="E77" s="111"/>
      <c r="F77" s="111" t="s">
        <v>804</v>
      </c>
      <c r="G77" s="111" t="s">
        <v>804</v>
      </c>
      <c r="H77" s="111"/>
      <c r="I77" s="83" t="s">
        <v>1554</v>
      </c>
      <c r="J77" s="83">
        <v>2</v>
      </c>
      <c r="K77" s="83"/>
      <c r="L77" s="249" t="s">
        <v>1565</v>
      </c>
      <c r="M77" s="249"/>
      <c r="N77" s="110"/>
    </row>
    <row r="78" spans="1:14" ht="15" customHeight="1" x14ac:dyDescent="0.25">
      <c r="A78" s="110">
        <v>2</v>
      </c>
      <c r="B78" s="83" t="s">
        <v>354</v>
      </c>
      <c r="C78" s="111" t="s">
        <v>353</v>
      </c>
      <c r="D78" s="117" t="s">
        <v>729</v>
      </c>
      <c r="E78" s="111"/>
      <c r="F78" s="111" t="s">
        <v>806</v>
      </c>
      <c r="G78" s="111" t="s">
        <v>806</v>
      </c>
      <c r="H78" s="111"/>
      <c r="I78" s="83" t="s">
        <v>1566</v>
      </c>
      <c r="J78" s="83">
        <v>1</v>
      </c>
      <c r="K78" s="83"/>
      <c r="L78" s="249"/>
      <c r="M78" s="249"/>
      <c r="N78" s="110"/>
    </row>
    <row r="79" spans="1:14" ht="15" customHeight="1" x14ac:dyDescent="0.25">
      <c r="A79" s="110">
        <v>2</v>
      </c>
      <c r="B79" s="83" t="s">
        <v>352</v>
      </c>
      <c r="C79" s="111" t="s">
        <v>351</v>
      </c>
      <c r="D79" s="117" t="s">
        <v>729</v>
      </c>
      <c r="E79" s="111"/>
      <c r="F79" s="111" t="s">
        <v>807</v>
      </c>
      <c r="G79" s="111" t="s">
        <v>807</v>
      </c>
      <c r="H79" s="111"/>
      <c r="I79" s="83" t="s">
        <v>1570</v>
      </c>
      <c r="J79" s="83">
        <v>15.2</v>
      </c>
      <c r="K79" s="83"/>
      <c r="L79" s="249"/>
      <c r="M79" s="249"/>
      <c r="N79" s="110"/>
    </row>
    <row r="80" spans="1:14" x14ac:dyDescent="0.25">
      <c r="A80" s="110">
        <v>3</v>
      </c>
      <c r="B80" s="83" t="s">
        <v>1497</v>
      </c>
      <c r="C80" s="83" t="s">
        <v>1452</v>
      </c>
      <c r="D80" s="110" t="s">
        <v>729</v>
      </c>
      <c r="E80" s="81"/>
      <c r="F80" s="83" t="s">
        <v>1453</v>
      </c>
      <c r="G80" s="83" t="s">
        <v>1453</v>
      </c>
      <c r="H80" s="263" t="s">
        <v>1457</v>
      </c>
      <c r="I80" s="83" t="s">
        <v>1554</v>
      </c>
      <c r="J80" s="83">
        <v>1</v>
      </c>
      <c r="K80" s="83"/>
      <c r="L80" s="249"/>
      <c r="M80" s="249"/>
      <c r="N80" s="110"/>
    </row>
    <row r="81" spans="1:14" ht="15" customHeight="1" x14ac:dyDescent="0.25">
      <c r="N81" s="107"/>
    </row>
    <row r="82" spans="1:14" x14ac:dyDescent="0.25">
      <c r="F82" s="107"/>
    </row>
    <row r="83" spans="1:14" ht="15.75" x14ac:dyDescent="0.25">
      <c r="A83" s="272" t="s">
        <v>1642</v>
      </c>
      <c r="F83" s="107"/>
    </row>
    <row r="84" spans="1:14" x14ac:dyDescent="0.25">
      <c r="A84" s="110" t="s">
        <v>1636</v>
      </c>
      <c r="B84" s="83" t="s">
        <v>454</v>
      </c>
      <c r="C84" s="111" t="s">
        <v>22</v>
      </c>
      <c r="D84" s="117" t="s">
        <v>731</v>
      </c>
      <c r="E84" s="81" t="s">
        <v>1637</v>
      </c>
      <c r="F84" s="119" t="s">
        <v>1154</v>
      </c>
      <c r="G84" s="119" t="s">
        <v>1154</v>
      </c>
      <c r="H84" s="269" t="s">
        <v>1606</v>
      </c>
      <c r="I84" s="83" t="s">
        <v>1554</v>
      </c>
      <c r="J84" s="83">
        <v>2</v>
      </c>
      <c r="K84" s="83"/>
      <c r="L84" s="249" t="s">
        <v>743</v>
      </c>
      <c r="M84" s="249"/>
      <c r="N84" s="110"/>
    </row>
    <row r="85" spans="1:14" ht="15" customHeight="1" x14ac:dyDescent="0.25">
      <c r="A85" s="110" t="s">
        <v>1636</v>
      </c>
      <c r="B85" s="83" t="s">
        <v>393</v>
      </c>
      <c r="C85" s="111" t="s">
        <v>392</v>
      </c>
      <c r="D85" s="117" t="s">
        <v>731</v>
      </c>
      <c r="E85" s="81" t="s">
        <v>1637</v>
      </c>
      <c r="F85" s="119" t="s">
        <v>1592</v>
      </c>
      <c r="G85" s="119" t="s">
        <v>1592</v>
      </c>
      <c r="H85" s="270" t="s">
        <v>1606</v>
      </c>
      <c r="I85" s="83" t="s">
        <v>1554</v>
      </c>
      <c r="J85" s="83">
        <v>2</v>
      </c>
      <c r="K85" s="83"/>
      <c r="L85" s="249" t="s">
        <v>743</v>
      </c>
      <c r="M85" s="249"/>
      <c r="N85" s="110"/>
    </row>
    <row r="86" spans="1:14" x14ac:dyDescent="0.25">
      <c r="F86" s="107"/>
    </row>
    <row r="87" spans="1:14" x14ac:dyDescent="0.25">
      <c r="F87" s="107"/>
    </row>
    <row r="88" spans="1:14" x14ac:dyDescent="0.25">
      <c r="F88" s="107"/>
    </row>
    <row r="89" spans="1:14" x14ac:dyDescent="0.25">
      <c r="F89" s="107"/>
    </row>
    <row r="90" spans="1:14" x14ac:dyDescent="0.25">
      <c r="F90" s="107"/>
    </row>
    <row r="91" spans="1:14" x14ac:dyDescent="0.25">
      <c r="F91" s="107"/>
    </row>
    <row r="92" spans="1:14" x14ac:dyDescent="0.25">
      <c r="F92" s="107"/>
    </row>
    <row r="93" spans="1:14" x14ac:dyDescent="0.25">
      <c r="F93" s="107"/>
    </row>
    <row r="94" spans="1:14" x14ac:dyDescent="0.25">
      <c r="F94" s="107"/>
    </row>
    <row r="95" spans="1:14" x14ac:dyDescent="0.25">
      <c r="F95" s="107"/>
    </row>
    <row r="96" spans="1:14" x14ac:dyDescent="0.25">
      <c r="F96" s="107"/>
    </row>
    <row r="97" spans="6:7" x14ac:dyDescent="0.25">
      <c r="F97" s="107"/>
    </row>
    <row r="98" spans="6:7" x14ac:dyDescent="0.25">
      <c r="F98" s="107"/>
    </row>
    <row r="99" spans="6:7" x14ac:dyDescent="0.25">
      <c r="F99" s="107"/>
    </row>
    <row r="100" spans="6:7" x14ac:dyDescent="0.25">
      <c r="F100" s="107"/>
    </row>
    <row r="101" spans="6:7" x14ac:dyDescent="0.25">
      <c r="F101" s="107"/>
    </row>
    <row r="102" spans="6:7" x14ac:dyDescent="0.25">
      <c r="F102" s="107"/>
    </row>
    <row r="103" spans="6:7" x14ac:dyDescent="0.25">
      <c r="F103" s="63"/>
      <c r="G103" s="107"/>
    </row>
    <row r="104" spans="6:7" x14ac:dyDescent="0.25">
      <c r="F104" s="63"/>
      <c r="G104" s="107"/>
    </row>
    <row r="105" spans="6:7" x14ac:dyDescent="0.25">
      <c r="F105" s="63"/>
      <c r="G105" s="107"/>
    </row>
    <row r="106" spans="6:7" x14ac:dyDescent="0.25">
      <c r="F106" s="63"/>
      <c r="G106" s="107"/>
    </row>
    <row r="107" spans="6:7" x14ac:dyDescent="0.25">
      <c r="F107" s="63"/>
      <c r="G107" s="107"/>
    </row>
    <row r="108" spans="6:7" x14ac:dyDescent="0.25">
      <c r="F108" s="63"/>
      <c r="G108" s="107"/>
    </row>
    <row r="109" spans="6:7" x14ac:dyDescent="0.25">
      <c r="F109" s="63"/>
      <c r="G109" s="107"/>
    </row>
    <row r="110" spans="6:7" x14ac:dyDescent="0.25">
      <c r="F110" s="63"/>
      <c r="G110" s="107"/>
    </row>
    <row r="111" spans="6:7" x14ac:dyDescent="0.25">
      <c r="F111" s="63"/>
      <c r="G111" s="107"/>
    </row>
    <row r="112" spans="6:7" x14ac:dyDescent="0.25">
      <c r="F112" s="63"/>
      <c r="G112" s="107"/>
    </row>
    <row r="113" spans="6:7" x14ac:dyDescent="0.25">
      <c r="F113" s="63"/>
      <c r="G113" s="107"/>
    </row>
    <row r="114" spans="6:7" x14ac:dyDescent="0.25">
      <c r="F114" s="63"/>
      <c r="G114" s="107"/>
    </row>
    <row r="115" spans="6:7" x14ac:dyDescent="0.25">
      <c r="F115" s="63"/>
      <c r="G115" s="107"/>
    </row>
    <row r="116" spans="6:7" x14ac:dyDescent="0.25">
      <c r="F116" s="63"/>
      <c r="G116" s="107"/>
    </row>
    <row r="117" spans="6:7" x14ac:dyDescent="0.25">
      <c r="F117" s="63"/>
      <c r="G117" s="107"/>
    </row>
    <row r="118" spans="6:7" x14ac:dyDescent="0.25">
      <c r="F118" s="63"/>
      <c r="G118" s="107"/>
    </row>
    <row r="119" spans="6:7" x14ac:dyDescent="0.25">
      <c r="F119" s="63"/>
      <c r="G119" s="107"/>
    </row>
    <row r="120" spans="6:7" x14ac:dyDescent="0.25">
      <c r="F120" s="63"/>
      <c r="G120" s="107"/>
    </row>
    <row r="121" spans="6:7" x14ac:dyDescent="0.25">
      <c r="F121" s="63"/>
      <c r="G121" s="107"/>
    </row>
    <row r="122" spans="6:7" x14ac:dyDescent="0.25">
      <c r="F122" s="63"/>
      <c r="G122" s="107"/>
    </row>
    <row r="123" spans="6:7" x14ac:dyDescent="0.25">
      <c r="F123" s="63"/>
      <c r="G123" s="107"/>
    </row>
    <row r="124" spans="6:7" x14ac:dyDescent="0.25">
      <c r="F124" s="63"/>
      <c r="G124" s="107"/>
    </row>
    <row r="125" spans="6:7" x14ac:dyDescent="0.25">
      <c r="F125" s="63"/>
      <c r="G125" s="107"/>
    </row>
    <row r="126" spans="6:7" x14ac:dyDescent="0.25">
      <c r="F126" s="63"/>
      <c r="G126" s="107"/>
    </row>
    <row r="127" spans="6:7" x14ac:dyDescent="0.25">
      <c r="F127" s="63"/>
      <c r="G127" s="107"/>
    </row>
    <row r="128" spans="6:7" x14ac:dyDescent="0.25">
      <c r="F128" s="63"/>
      <c r="G128" s="107"/>
    </row>
    <row r="129" spans="6:7" x14ac:dyDescent="0.25">
      <c r="F129" s="63"/>
      <c r="G129" s="107"/>
    </row>
    <row r="130" spans="6:7" x14ac:dyDescent="0.25">
      <c r="F130" s="63"/>
      <c r="G130" s="107"/>
    </row>
    <row r="131" spans="6:7" x14ac:dyDescent="0.25">
      <c r="F131" s="63"/>
      <c r="G131" s="107"/>
    </row>
    <row r="132" spans="6:7" x14ac:dyDescent="0.25">
      <c r="F132" s="63"/>
      <c r="G132" s="107"/>
    </row>
    <row r="133" spans="6:7" x14ac:dyDescent="0.25">
      <c r="F133" s="63"/>
      <c r="G133" s="107"/>
    </row>
    <row r="134" spans="6:7" x14ac:dyDescent="0.25">
      <c r="F134" s="63"/>
      <c r="G134" s="107"/>
    </row>
    <row r="135" spans="6:7" x14ac:dyDescent="0.25">
      <c r="F135" s="63"/>
      <c r="G135" s="107"/>
    </row>
    <row r="136" spans="6:7" x14ac:dyDescent="0.25">
      <c r="F136" s="63"/>
      <c r="G136" s="107"/>
    </row>
    <row r="137" spans="6:7" x14ac:dyDescent="0.25">
      <c r="F137" s="63"/>
      <c r="G137" s="107"/>
    </row>
    <row r="138" spans="6:7" x14ac:dyDescent="0.25">
      <c r="F138" s="63"/>
      <c r="G138" s="107"/>
    </row>
    <row r="139" spans="6:7" x14ac:dyDescent="0.25">
      <c r="F139" s="63"/>
      <c r="G139" s="107"/>
    </row>
    <row r="140" spans="6:7" x14ac:dyDescent="0.25">
      <c r="F140" s="63"/>
      <c r="G140" s="107"/>
    </row>
    <row r="141" spans="6:7" x14ac:dyDescent="0.25">
      <c r="F141" s="63"/>
      <c r="G141" s="107"/>
    </row>
    <row r="142" spans="6:7" x14ac:dyDescent="0.25">
      <c r="F142" s="63"/>
      <c r="G142" s="107"/>
    </row>
    <row r="143" spans="6:7" x14ac:dyDescent="0.25">
      <c r="F143" s="63"/>
      <c r="G143" s="107"/>
    </row>
    <row r="144" spans="6:7" x14ac:dyDescent="0.25">
      <c r="F144" s="63"/>
      <c r="G144" s="107"/>
    </row>
    <row r="145" spans="6:7" x14ac:dyDescent="0.25">
      <c r="F145" s="63"/>
      <c r="G145" s="107"/>
    </row>
    <row r="146" spans="6:7" x14ac:dyDescent="0.25">
      <c r="F146" s="63"/>
      <c r="G146" s="107"/>
    </row>
    <row r="147" spans="6:7" x14ac:dyDescent="0.25">
      <c r="F147" s="63"/>
      <c r="G147" s="107"/>
    </row>
    <row r="148" spans="6:7" x14ac:dyDescent="0.25">
      <c r="F148" s="63"/>
      <c r="G148" s="107"/>
    </row>
    <row r="149" spans="6:7" x14ac:dyDescent="0.25">
      <c r="F149" s="63"/>
      <c r="G149" s="107"/>
    </row>
    <row r="150" spans="6:7" x14ac:dyDescent="0.25">
      <c r="F150" s="63"/>
      <c r="G150" s="107"/>
    </row>
    <row r="151" spans="6:7" x14ac:dyDescent="0.25">
      <c r="F151" s="63"/>
      <c r="G151" s="107"/>
    </row>
    <row r="152" spans="6:7" x14ac:dyDescent="0.25">
      <c r="F152" s="63"/>
      <c r="G152" s="107"/>
    </row>
    <row r="153" spans="6:7" x14ac:dyDescent="0.25">
      <c r="F153" s="63"/>
      <c r="G153" s="107"/>
    </row>
    <row r="154" spans="6:7" x14ac:dyDescent="0.25">
      <c r="F154" s="63"/>
      <c r="G154" s="107"/>
    </row>
    <row r="155" spans="6:7" x14ac:dyDescent="0.25">
      <c r="F155" s="63"/>
      <c r="G155" s="107"/>
    </row>
    <row r="156" spans="6:7" x14ac:dyDescent="0.25">
      <c r="F156" s="63"/>
      <c r="G156" s="107"/>
    </row>
    <row r="157" spans="6:7" x14ac:dyDescent="0.25">
      <c r="F157" s="63"/>
      <c r="G157" s="107"/>
    </row>
    <row r="158" spans="6:7" x14ac:dyDescent="0.25">
      <c r="F158" s="63"/>
      <c r="G158" s="107"/>
    </row>
    <row r="159" spans="6:7" x14ac:dyDescent="0.25">
      <c r="F159" s="63"/>
      <c r="G159" s="107"/>
    </row>
    <row r="160" spans="6:7" x14ac:dyDescent="0.25">
      <c r="F160" s="63"/>
      <c r="G160" s="107"/>
    </row>
    <row r="161" spans="6:7" x14ac:dyDescent="0.25">
      <c r="F161" s="63"/>
      <c r="G161" s="107"/>
    </row>
    <row r="162" spans="6:7" x14ac:dyDescent="0.25">
      <c r="F162" s="63"/>
      <c r="G162" s="107"/>
    </row>
    <row r="163" spans="6:7" x14ac:dyDescent="0.25">
      <c r="F163" s="63"/>
      <c r="G163" s="107"/>
    </row>
    <row r="164" spans="6:7" x14ac:dyDescent="0.25">
      <c r="F164" s="63"/>
      <c r="G164" s="107"/>
    </row>
    <row r="165" spans="6:7" x14ac:dyDescent="0.25">
      <c r="F165" s="63"/>
      <c r="G165" s="107"/>
    </row>
    <row r="166" spans="6:7" x14ac:dyDescent="0.25">
      <c r="F166" s="63"/>
      <c r="G166" s="107"/>
    </row>
    <row r="167" spans="6:7" x14ac:dyDescent="0.25">
      <c r="F167" s="63"/>
      <c r="G167" s="107"/>
    </row>
    <row r="168" spans="6:7" x14ac:dyDescent="0.25">
      <c r="F168" s="63"/>
      <c r="G168" s="107"/>
    </row>
    <row r="169" spans="6:7" x14ac:dyDescent="0.25">
      <c r="F169" s="63"/>
      <c r="G169" s="107"/>
    </row>
    <row r="170" spans="6:7" x14ac:dyDescent="0.25">
      <c r="F170" s="63"/>
      <c r="G170" s="107"/>
    </row>
    <row r="171" spans="6:7" x14ac:dyDescent="0.25">
      <c r="F171" s="63"/>
      <c r="G171" s="107"/>
    </row>
    <row r="172" spans="6:7" x14ac:dyDescent="0.25">
      <c r="F172" s="63"/>
      <c r="G172" s="107"/>
    </row>
    <row r="173" spans="6:7" x14ac:dyDescent="0.25">
      <c r="F173" s="63"/>
      <c r="G173" s="107"/>
    </row>
    <row r="174" spans="6:7" x14ac:dyDescent="0.25">
      <c r="F174" s="63"/>
      <c r="G174" s="107"/>
    </row>
    <row r="175" spans="6:7" x14ac:dyDescent="0.25">
      <c r="F175" s="63"/>
      <c r="G175" s="107"/>
    </row>
    <row r="176" spans="6:7" x14ac:dyDescent="0.25">
      <c r="F176" s="63"/>
      <c r="G176" s="107"/>
    </row>
    <row r="177" spans="6:7" x14ac:dyDescent="0.25">
      <c r="F177" s="63"/>
      <c r="G177" s="107"/>
    </row>
    <row r="178" spans="6:7" x14ac:dyDescent="0.25">
      <c r="F178" s="63"/>
      <c r="G178" s="107"/>
    </row>
    <row r="179" spans="6:7" x14ac:dyDescent="0.25">
      <c r="F179" s="63"/>
      <c r="G179" s="107"/>
    </row>
    <row r="180" spans="6:7" x14ac:dyDescent="0.25">
      <c r="F180" s="63"/>
      <c r="G180" s="107"/>
    </row>
    <row r="181" spans="6:7" x14ac:dyDescent="0.25">
      <c r="F181" s="63"/>
      <c r="G181" s="107"/>
    </row>
    <row r="182" spans="6:7" x14ac:dyDescent="0.25">
      <c r="F182" s="63"/>
      <c r="G182" s="107"/>
    </row>
    <row r="183" spans="6:7" x14ac:dyDescent="0.25">
      <c r="F183" s="63"/>
      <c r="G183" s="107"/>
    </row>
    <row r="184" spans="6:7" x14ac:dyDescent="0.25">
      <c r="F184" s="63"/>
      <c r="G184" s="107"/>
    </row>
    <row r="185" spans="6:7" x14ac:dyDescent="0.25">
      <c r="F185" s="63"/>
      <c r="G185" s="107"/>
    </row>
    <row r="186" spans="6:7" x14ac:dyDescent="0.25">
      <c r="F186" s="63"/>
      <c r="G186" s="107"/>
    </row>
    <row r="187" spans="6:7" x14ac:dyDescent="0.25">
      <c r="F187" s="63"/>
      <c r="G187" s="107"/>
    </row>
    <row r="188" spans="6:7" x14ac:dyDescent="0.25">
      <c r="F188" s="63"/>
      <c r="G188" s="107"/>
    </row>
    <row r="189" spans="6:7" x14ac:dyDescent="0.25">
      <c r="F189" s="63"/>
      <c r="G189" s="107"/>
    </row>
    <row r="190" spans="6:7" x14ac:dyDescent="0.25">
      <c r="F190" s="63"/>
      <c r="G190" s="107"/>
    </row>
    <row r="191" spans="6:7" x14ac:dyDescent="0.25">
      <c r="F191" s="63"/>
      <c r="G191" s="107"/>
    </row>
    <row r="192" spans="6:7" x14ac:dyDescent="0.25">
      <c r="F192" s="63"/>
      <c r="G192" s="107"/>
    </row>
    <row r="193" spans="6:7" x14ac:dyDescent="0.25">
      <c r="F193" s="63"/>
      <c r="G193" s="107"/>
    </row>
    <row r="194" spans="6:7" x14ac:dyDescent="0.25">
      <c r="F194" s="63"/>
      <c r="G194" s="107"/>
    </row>
    <row r="195" spans="6:7" x14ac:dyDescent="0.25">
      <c r="F195" s="63"/>
      <c r="G195" s="107"/>
    </row>
    <row r="196" spans="6:7" x14ac:dyDescent="0.25">
      <c r="F196" s="63"/>
      <c r="G196" s="107"/>
    </row>
    <row r="197" spans="6:7" x14ac:dyDescent="0.25">
      <c r="F197" s="63"/>
      <c r="G197" s="107"/>
    </row>
    <row r="198" spans="6:7" x14ac:dyDescent="0.25">
      <c r="F198" s="63"/>
      <c r="G198" s="107"/>
    </row>
    <row r="199" spans="6:7" x14ac:dyDescent="0.25">
      <c r="F199" s="63"/>
      <c r="G199" s="107"/>
    </row>
    <row r="200" spans="6:7" x14ac:dyDescent="0.25">
      <c r="F200" s="63"/>
      <c r="G200" s="107"/>
    </row>
    <row r="201" spans="6:7" x14ac:dyDescent="0.25">
      <c r="F201" s="63"/>
      <c r="G201" s="107"/>
    </row>
    <row r="202" spans="6:7" x14ac:dyDescent="0.25">
      <c r="F202" s="63"/>
      <c r="G202" s="107"/>
    </row>
    <row r="203" spans="6:7" x14ac:dyDescent="0.25">
      <c r="F203" s="63"/>
      <c r="G203" s="107"/>
    </row>
    <row r="204" spans="6:7" x14ac:dyDescent="0.25">
      <c r="F204" s="63"/>
      <c r="G204" s="107"/>
    </row>
    <row r="205" spans="6:7" x14ac:dyDescent="0.25">
      <c r="F205" s="63"/>
      <c r="G205" s="107"/>
    </row>
    <row r="206" spans="6:7" x14ac:dyDescent="0.25">
      <c r="F206" s="63"/>
      <c r="G206" s="107"/>
    </row>
    <row r="207" spans="6:7" x14ac:dyDescent="0.25">
      <c r="F207" s="63"/>
      <c r="G207" s="107"/>
    </row>
    <row r="208" spans="6:7" x14ac:dyDescent="0.25">
      <c r="F208" s="63"/>
      <c r="G208" s="107"/>
    </row>
    <row r="209" spans="6:7" x14ac:dyDescent="0.25">
      <c r="F209" s="63"/>
      <c r="G209" s="107"/>
    </row>
    <row r="210" spans="6:7" x14ac:dyDescent="0.25">
      <c r="F210" s="63"/>
      <c r="G210" s="107"/>
    </row>
    <row r="211" spans="6:7" x14ac:dyDescent="0.25">
      <c r="F211" s="63"/>
      <c r="G211" s="107"/>
    </row>
    <row r="212" spans="6:7" x14ac:dyDescent="0.25">
      <c r="F212" s="63"/>
      <c r="G212" s="107"/>
    </row>
    <row r="213" spans="6:7" x14ac:dyDescent="0.25">
      <c r="F213" s="63"/>
      <c r="G213" s="107"/>
    </row>
    <row r="214" spans="6:7" x14ac:dyDescent="0.25">
      <c r="F214" s="63"/>
      <c r="G214" s="107"/>
    </row>
    <row r="215" spans="6:7" x14ac:dyDescent="0.25">
      <c r="F215" s="63"/>
      <c r="G215" s="107"/>
    </row>
    <row r="216" spans="6:7" x14ac:dyDescent="0.25">
      <c r="F216" s="63"/>
      <c r="G216" s="107"/>
    </row>
    <row r="217" spans="6:7" x14ac:dyDescent="0.25">
      <c r="F217" s="63"/>
      <c r="G217" s="107"/>
    </row>
    <row r="218" spans="6:7" x14ac:dyDescent="0.25">
      <c r="F218" s="63"/>
      <c r="G218" s="107"/>
    </row>
    <row r="219" spans="6:7" x14ac:dyDescent="0.25">
      <c r="F219" s="63"/>
      <c r="G219" s="107"/>
    </row>
    <row r="220" spans="6:7" x14ac:dyDescent="0.25">
      <c r="F220" s="63"/>
      <c r="G220" s="107"/>
    </row>
    <row r="221" spans="6:7" x14ac:dyDescent="0.25">
      <c r="F221" s="63"/>
      <c r="G221" s="107"/>
    </row>
    <row r="222" spans="6:7" x14ac:dyDescent="0.25">
      <c r="F222" s="63"/>
      <c r="G222" s="107"/>
    </row>
    <row r="223" spans="6:7" x14ac:dyDescent="0.25">
      <c r="F223" s="63"/>
      <c r="G223" s="107"/>
    </row>
    <row r="224" spans="6:7" x14ac:dyDescent="0.25">
      <c r="F224" s="63"/>
      <c r="G224" s="107"/>
    </row>
    <row r="225" spans="6:7" x14ac:dyDescent="0.25">
      <c r="F225" s="63"/>
      <c r="G225" s="107"/>
    </row>
    <row r="226" spans="6:7" x14ac:dyDescent="0.25">
      <c r="F226" s="63"/>
      <c r="G226" s="107"/>
    </row>
    <row r="227" spans="6:7" x14ac:dyDescent="0.25">
      <c r="F227" s="63"/>
      <c r="G227" s="107"/>
    </row>
    <row r="228" spans="6:7" x14ac:dyDescent="0.25">
      <c r="F228" s="63"/>
      <c r="G228" s="107"/>
    </row>
    <row r="229" spans="6:7" x14ac:dyDescent="0.25">
      <c r="F229" s="63"/>
      <c r="G229" s="107"/>
    </row>
    <row r="230" spans="6:7" x14ac:dyDescent="0.25">
      <c r="F230" s="63"/>
      <c r="G230" s="107"/>
    </row>
    <row r="231" spans="6:7" x14ac:dyDescent="0.25">
      <c r="F231" s="63"/>
      <c r="G231" s="107"/>
    </row>
    <row r="232" spans="6:7" x14ac:dyDescent="0.25">
      <c r="F232" s="63"/>
      <c r="G232" s="107"/>
    </row>
    <row r="233" spans="6:7" x14ac:dyDescent="0.25">
      <c r="F233" s="63"/>
      <c r="G233" s="107"/>
    </row>
    <row r="234" spans="6:7" x14ac:dyDescent="0.25">
      <c r="F234" s="63"/>
      <c r="G234" s="107"/>
    </row>
    <row r="235" spans="6:7" x14ac:dyDescent="0.25">
      <c r="F235" s="63"/>
      <c r="G235" s="107"/>
    </row>
    <row r="236" spans="6:7" x14ac:dyDescent="0.25">
      <c r="F236" s="63"/>
      <c r="G236" s="107"/>
    </row>
    <row r="237" spans="6:7" x14ac:dyDescent="0.25">
      <c r="F237" s="63"/>
      <c r="G237" s="107"/>
    </row>
    <row r="238" spans="6:7" x14ac:dyDescent="0.25">
      <c r="F238" s="63"/>
      <c r="G238" s="107"/>
    </row>
    <row r="239" spans="6:7" x14ac:dyDescent="0.25">
      <c r="F239" s="63"/>
      <c r="G239" s="107"/>
    </row>
    <row r="240" spans="6:7" x14ac:dyDescent="0.25">
      <c r="F240" s="63"/>
      <c r="G240" s="107"/>
    </row>
    <row r="241" spans="6:7" x14ac:dyDescent="0.25">
      <c r="F241" s="63"/>
      <c r="G241" s="107"/>
    </row>
    <row r="242" spans="6:7" x14ac:dyDescent="0.25">
      <c r="F242" s="63"/>
      <c r="G242" s="107"/>
    </row>
    <row r="243" spans="6:7" x14ac:dyDescent="0.25">
      <c r="F243" s="63"/>
      <c r="G243" s="107"/>
    </row>
    <row r="244" spans="6:7" x14ac:dyDescent="0.25">
      <c r="F244" s="63"/>
      <c r="G244" s="107"/>
    </row>
    <row r="245" spans="6:7" x14ac:dyDescent="0.25">
      <c r="F245" s="63"/>
      <c r="G245" s="107"/>
    </row>
    <row r="246" spans="6:7" x14ac:dyDescent="0.25">
      <c r="F246" s="63"/>
      <c r="G246" s="107"/>
    </row>
    <row r="247" spans="6:7" x14ac:dyDescent="0.25">
      <c r="F247" s="63"/>
      <c r="G247" s="107"/>
    </row>
    <row r="248" spans="6:7" x14ac:dyDescent="0.25">
      <c r="F248" s="63"/>
      <c r="G248" s="107"/>
    </row>
    <row r="249" spans="6:7" x14ac:dyDescent="0.25">
      <c r="F249" s="63"/>
      <c r="G249" s="107"/>
    </row>
    <row r="250" spans="6:7" x14ac:dyDescent="0.25">
      <c r="F250" s="63"/>
      <c r="G250" s="107"/>
    </row>
    <row r="251" spans="6:7" x14ac:dyDescent="0.25">
      <c r="F251" s="63"/>
      <c r="G251" s="107"/>
    </row>
    <row r="252" spans="6:7" x14ac:dyDescent="0.25">
      <c r="F252" s="63"/>
      <c r="G252" s="107"/>
    </row>
    <row r="253" spans="6:7" x14ac:dyDescent="0.25">
      <c r="F253" s="63"/>
      <c r="G253" s="107"/>
    </row>
    <row r="254" spans="6:7" x14ac:dyDescent="0.25">
      <c r="F254" s="63"/>
      <c r="G254" s="107"/>
    </row>
    <row r="255" spans="6:7" x14ac:dyDescent="0.25">
      <c r="F255" s="63"/>
      <c r="G255" s="107"/>
    </row>
    <row r="256" spans="6:7" x14ac:dyDescent="0.25">
      <c r="F256" s="63"/>
      <c r="G256" s="107"/>
    </row>
    <row r="257" spans="6:7" x14ac:dyDescent="0.25">
      <c r="F257" s="63"/>
      <c r="G257" s="107"/>
    </row>
    <row r="258" spans="6:7" x14ac:dyDescent="0.25">
      <c r="F258" s="63"/>
      <c r="G258" s="107"/>
    </row>
    <row r="259" spans="6:7" x14ac:dyDescent="0.25">
      <c r="F259" s="63"/>
      <c r="G259" s="107"/>
    </row>
    <row r="260" spans="6:7" x14ac:dyDescent="0.25">
      <c r="F260" s="63"/>
      <c r="G260" s="107"/>
    </row>
    <row r="261" spans="6:7" x14ac:dyDescent="0.25">
      <c r="F261" s="63"/>
      <c r="G261" s="107"/>
    </row>
    <row r="262" spans="6:7" x14ac:dyDescent="0.25">
      <c r="F262" s="63"/>
      <c r="G262" s="107"/>
    </row>
    <row r="263" spans="6:7" x14ac:dyDescent="0.25">
      <c r="F263" s="63"/>
      <c r="G263" s="107"/>
    </row>
    <row r="264" spans="6:7" x14ac:dyDescent="0.25">
      <c r="F264" s="63"/>
      <c r="G264" s="107"/>
    </row>
    <row r="265" spans="6:7" x14ac:dyDescent="0.25">
      <c r="F265" s="63"/>
      <c r="G265" s="107"/>
    </row>
    <row r="266" spans="6:7" x14ac:dyDescent="0.25">
      <c r="F266" s="63"/>
      <c r="G266" s="107"/>
    </row>
    <row r="267" spans="6:7" x14ac:dyDescent="0.25">
      <c r="F267" s="63"/>
      <c r="G267" s="107"/>
    </row>
    <row r="268" spans="6:7" x14ac:dyDescent="0.25">
      <c r="F268" s="63"/>
      <c r="G268" s="107"/>
    </row>
    <row r="269" spans="6:7" x14ac:dyDescent="0.25">
      <c r="F269" s="63"/>
      <c r="G269" s="107"/>
    </row>
    <row r="270" spans="6:7" x14ac:dyDescent="0.25">
      <c r="F270" s="63"/>
      <c r="G270" s="107"/>
    </row>
    <row r="271" spans="6:7" x14ac:dyDescent="0.25">
      <c r="F271" s="63"/>
      <c r="G271" s="107"/>
    </row>
    <row r="272" spans="6:7" x14ac:dyDescent="0.25">
      <c r="F272" s="63"/>
      <c r="G272" s="107"/>
    </row>
    <row r="273" spans="6:7" x14ac:dyDescent="0.25">
      <c r="F273" s="63"/>
      <c r="G273" s="107"/>
    </row>
    <row r="274" spans="6:7" x14ac:dyDescent="0.25">
      <c r="F274" s="63"/>
      <c r="G274" s="107"/>
    </row>
    <row r="275" spans="6:7" x14ac:dyDescent="0.25">
      <c r="F275" s="63"/>
      <c r="G275" s="107"/>
    </row>
    <row r="276" spans="6:7" x14ac:dyDescent="0.25">
      <c r="F276" s="63"/>
      <c r="G276" s="107"/>
    </row>
    <row r="277" spans="6:7" x14ac:dyDescent="0.25">
      <c r="F277" s="63"/>
      <c r="G277" s="107"/>
    </row>
    <row r="278" spans="6:7" x14ac:dyDescent="0.25">
      <c r="F278" s="63"/>
      <c r="G278" s="107"/>
    </row>
    <row r="279" spans="6:7" x14ac:dyDescent="0.25">
      <c r="F279" s="63"/>
      <c r="G279" s="107"/>
    </row>
    <row r="280" spans="6:7" x14ac:dyDescent="0.25">
      <c r="F280" s="63"/>
      <c r="G280" s="107"/>
    </row>
    <row r="281" spans="6:7" x14ac:dyDescent="0.25">
      <c r="F281" s="63"/>
      <c r="G281" s="107"/>
    </row>
    <row r="282" spans="6:7" x14ac:dyDescent="0.25">
      <c r="F282" s="63"/>
      <c r="G282" s="107"/>
    </row>
    <row r="283" spans="6:7" x14ac:dyDescent="0.25">
      <c r="F283" s="63"/>
      <c r="G283" s="107"/>
    </row>
    <row r="284" spans="6:7" x14ac:dyDescent="0.25">
      <c r="F284" s="63"/>
      <c r="G284" s="107"/>
    </row>
    <row r="285" spans="6:7" x14ac:dyDescent="0.25">
      <c r="F285" s="63"/>
      <c r="G285" s="107"/>
    </row>
    <row r="286" spans="6:7" x14ac:dyDescent="0.25">
      <c r="F286" s="63"/>
      <c r="G286" s="107"/>
    </row>
    <row r="287" spans="6:7" x14ac:dyDescent="0.25">
      <c r="F287" s="63"/>
      <c r="G287" s="107"/>
    </row>
    <row r="288" spans="6:7" x14ac:dyDescent="0.25">
      <c r="F288" s="63"/>
      <c r="G288" s="107"/>
    </row>
    <row r="289" spans="6:7" x14ac:dyDescent="0.25">
      <c r="F289" s="63"/>
      <c r="G289" s="107"/>
    </row>
    <row r="290" spans="6:7" x14ac:dyDescent="0.25">
      <c r="F290" s="63"/>
      <c r="G290" s="107"/>
    </row>
    <row r="291" spans="6:7" x14ac:dyDescent="0.25">
      <c r="F291" s="63"/>
      <c r="G291" s="107"/>
    </row>
    <row r="292" spans="6:7" x14ac:dyDescent="0.25">
      <c r="F292" s="63"/>
      <c r="G292" s="107"/>
    </row>
    <row r="293" spans="6:7" x14ac:dyDescent="0.25">
      <c r="F293" s="63"/>
      <c r="G293" s="107"/>
    </row>
    <row r="294" spans="6:7" x14ac:dyDescent="0.25">
      <c r="F294" s="63"/>
      <c r="G294" s="107"/>
    </row>
    <row r="295" spans="6:7" x14ac:dyDescent="0.25">
      <c r="F295" s="63"/>
      <c r="G295" s="107"/>
    </row>
    <row r="296" spans="6:7" x14ac:dyDescent="0.25">
      <c r="F296" s="63"/>
      <c r="G296" s="107"/>
    </row>
    <row r="297" spans="6:7" x14ac:dyDescent="0.25">
      <c r="F297" s="63"/>
      <c r="G297" s="107"/>
    </row>
    <row r="298" spans="6:7" x14ac:dyDescent="0.25">
      <c r="F298" s="63"/>
      <c r="G298" s="107"/>
    </row>
    <row r="299" spans="6:7" x14ac:dyDescent="0.25">
      <c r="F299" s="63"/>
      <c r="G299" s="107"/>
    </row>
    <row r="300" spans="6:7" x14ac:dyDescent="0.25">
      <c r="F300" s="63"/>
      <c r="G300" s="107"/>
    </row>
    <row r="301" spans="6:7" x14ac:dyDescent="0.25">
      <c r="F301" s="63"/>
      <c r="G301" s="107"/>
    </row>
    <row r="302" spans="6:7" x14ac:dyDescent="0.25">
      <c r="F302" s="63"/>
      <c r="G302" s="107"/>
    </row>
    <row r="303" spans="6:7" x14ac:dyDescent="0.25">
      <c r="F303" s="63"/>
      <c r="G303" s="107"/>
    </row>
    <row r="304" spans="6:7" x14ac:dyDescent="0.25">
      <c r="F304" s="63"/>
      <c r="G304" s="107"/>
    </row>
    <row r="305" spans="6:7" x14ac:dyDescent="0.25">
      <c r="F305" s="63"/>
      <c r="G305" s="107"/>
    </row>
    <row r="306" spans="6:7" x14ac:dyDescent="0.25">
      <c r="F306" s="63"/>
      <c r="G306" s="107"/>
    </row>
    <row r="307" spans="6:7" x14ac:dyDescent="0.25">
      <c r="F307" s="63"/>
      <c r="G307" s="107"/>
    </row>
    <row r="308" spans="6:7" x14ac:dyDescent="0.25">
      <c r="F308" s="63"/>
      <c r="G308" s="107"/>
    </row>
    <row r="309" spans="6:7" x14ac:dyDescent="0.25">
      <c r="F309" s="63"/>
      <c r="G309" s="107"/>
    </row>
    <row r="310" spans="6:7" x14ac:dyDescent="0.25">
      <c r="F310" s="63"/>
      <c r="G310" s="107"/>
    </row>
    <row r="311" spans="6:7" x14ac:dyDescent="0.25">
      <c r="F311" s="63"/>
      <c r="G311" s="107"/>
    </row>
  </sheetData>
  <sheetProtection algorithmName="SHA-512" hashValue="9TR3BztsA7fPkDtk1T0u/lWA7hUkjjd2YbaNEsSJsK/s7Ddd4lpdqihmzpZ1supcIg7g6tFbQDlqCCq78o0cbw==" saltValue="df3BTggpvsHnbgScURKP+A==" spinCount="100000" sheet="1" selectLockedCells="1"/>
  <autoFilter ref="A2:N81" xr:uid="{00000000-0009-0000-0000-000004000000}"/>
  <sortState xmlns:xlrd2="http://schemas.microsoft.com/office/spreadsheetml/2017/richdata2" ref="A1:W206">
    <sortCondition ref="A1:A206"/>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xr:uid="{3EB9CC23-2F85-4745-971F-C81DCC6D4E7D}"/>
    </customSheetView>
  </customSheetViews>
  <conditionalFormatting sqref="E1">
    <cfRule type="cellIs" dxfId="14" priority="7" operator="equal">
      <formula>"DO NOT INCLUDE"</formula>
    </cfRule>
  </conditionalFormatting>
  <conditionalFormatting sqref="E6">
    <cfRule type="cellIs" dxfId="13" priority="9" operator="equal">
      <formula>"DO NOT INCLUDE"</formula>
    </cfRule>
  </conditionalFormatting>
  <conditionalFormatting sqref="F1">
    <cfRule type="cellIs" dxfId="12" priority="2" operator="equal">
      <formula>"LDS - MEMBER ELIGIBILITY "</formula>
    </cfRule>
  </conditionalFormatting>
  <conditionalFormatting sqref="F6">
    <cfRule type="cellIs" dxfId="11" priority="1" operator="equal">
      <formula>"LDS - MEMBER ELIGIBILITY "</formula>
    </cfRule>
  </conditionalFormatting>
  <printOptions gridLines="1"/>
  <pageMargins left="0.25" right="0.25" top="0.75" bottom="0.75" header="0.3" footer="0.3"/>
  <pageSetup paperSize="5" scale="44" fitToHeight="0" orientation="landscape" r:id="rId2"/>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9"/>
  <sheetViews>
    <sheetView zoomScaleNormal="100" workbookViewId="0">
      <selection activeCell="C3" sqref="C3"/>
    </sheetView>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0" customWidth="1"/>
    <col min="6" max="8" width="58.7109375" style="85" hidden="1" customWidth="1"/>
    <col min="9" max="9" width="7.7109375" style="85" customWidth="1"/>
    <col min="10" max="10" width="9.7109375" style="107" customWidth="1"/>
    <col min="11" max="11" width="10.140625" style="107" hidden="1" customWidth="1"/>
    <col min="12" max="13" width="11.7109375" style="107" hidden="1" customWidth="1"/>
    <col min="14" max="14" width="11.28515625" style="62" hidden="1" customWidth="1"/>
    <col min="15" max="16384" width="9.140625" style="107"/>
  </cols>
  <sheetData>
    <row r="1" spans="1:14" ht="21" x14ac:dyDescent="0.35">
      <c r="A1" s="114" t="s">
        <v>1612</v>
      </c>
      <c r="B1" s="107"/>
      <c r="D1" s="62"/>
      <c r="E1" s="132" t="str">
        <f>IF('Request Form'!B18="N","DO NOT INCLUDE",IF('Request Form'!B18="Y","INCLUDE IN"))</f>
        <v>DO NOT INCLUDE</v>
      </c>
      <c r="F1" s="120" t="str">
        <f>IF(E1="DO NOT INCLUDE", "LDS - PHARMACY CLAIMS ","LDS - PHARMACY CLAIMS")</f>
        <v xml:space="preserve">LDS - PHARMACY CLAIMS </v>
      </c>
      <c r="G1" s="107" t="s">
        <v>1644</v>
      </c>
      <c r="I1" s="107"/>
    </row>
    <row r="2" spans="1:14" s="109" customFormat="1" ht="30" customHeight="1" x14ac:dyDescent="0.25">
      <c r="A2" s="202" t="s">
        <v>724</v>
      </c>
      <c r="B2" s="202" t="s">
        <v>0</v>
      </c>
      <c r="C2" s="220" t="s">
        <v>1</v>
      </c>
      <c r="D2" s="202" t="s">
        <v>725</v>
      </c>
      <c r="E2" s="202" t="s">
        <v>727</v>
      </c>
      <c r="F2" s="202" t="s">
        <v>1643</v>
      </c>
      <c r="G2" s="202" t="s">
        <v>1601</v>
      </c>
      <c r="H2" s="202" t="s">
        <v>1143</v>
      </c>
      <c r="I2" s="203" t="s">
        <v>1000</v>
      </c>
      <c r="J2" s="203" t="s">
        <v>1564</v>
      </c>
      <c r="K2" s="204" t="s">
        <v>728</v>
      </c>
      <c r="L2" s="204" t="s">
        <v>662</v>
      </c>
      <c r="M2" s="204" t="s">
        <v>1019</v>
      </c>
      <c r="N2" s="204" t="s">
        <v>746</v>
      </c>
    </row>
    <row r="3" spans="1:14" s="85" customFormat="1" ht="30" x14ac:dyDescent="0.25">
      <c r="A3" s="228">
        <v>2</v>
      </c>
      <c r="B3" s="206" t="s">
        <v>478</v>
      </c>
      <c r="C3" s="219" t="s">
        <v>479</v>
      </c>
      <c r="D3" s="221" t="str">
        <f>LOOKUP('Look up tables'!AL18,'Look up tables'!K4:L7)</f>
        <v>-</v>
      </c>
      <c r="E3" s="222"/>
      <c r="F3" s="219" t="s">
        <v>1468</v>
      </c>
      <c r="G3" s="219" t="s">
        <v>1462</v>
      </c>
      <c r="H3" s="219" t="s">
        <v>1467</v>
      </c>
      <c r="I3" s="219" t="s">
        <v>1554</v>
      </c>
      <c r="J3" s="219">
        <v>5</v>
      </c>
      <c r="K3" s="219"/>
      <c r="L3" s="254" t="s">
        <v>743</v>
      </c>
      <c r="M3" s="228"/>
      <c r="N3" s="228"/>
    </row>
    <row r="4" spans="1:14" s="85" customFormat="1" ht="30" x14ac:dyDescent="0.25">
      <c r="A4" s="228">
        <v>2</v>
      </c>
      <c r="B4" s="206" t="s">
        <v>515</v>
      </c>
      <c r="C4" s="219" t="s">
        <v>516</v>
      </c>
      <c r="D4" s="221" t="str">
        <f>LOOKUP('Look up tables'!AL18,'Look up tables'!K4:L7)</f>
        <v>-</v>
      </c>
      <c r="E4" s="222"/>
      <c r="F4" s="219" t="s">
        <v>1562</v>
      </c>
      <c r="G4" s="219" t="s">
        <v>1563</v>
      </c>
      <c r="H4" s="219" t="s">
        <v>1467</v>
      </c>
      <c r="I4" s="219" t="s">
        <v>1554</v>
      </c>
      <c r="J4" s="219">
        <v>5</v>
      </c>
      <c r="K4" s="219"/>
      <c r="L4" s="254" t="s">
        <v>743</v>
      </c>
      <c r="M4" s="228"/>
      <c r="N4" s="228"/>
    </row>
    <row r="5" spans="1:14" s="85" customFormat="1" x14ac:dyDescent="0.25">
      <c r="A5" s="92"/>
      <c r="B5" s="91"/>
      <c r="C5" s="121"/>
      <c r="D5" s="185"/>
      <c r="E5" s="127"/>
      <c r="F5" s="128"/>
      <c r="G5" s="121"/>
      <c r="H5" s="121"/>
      <c r="I5" s="121"/>
      <c r="J5" s="121"/>
      <c r="K5" s="121"/>
      <c r="L5" s="255"/>
      <c r="M5" s="92"/>
      <c r="N5" s="92"/>
    </row>
    <row r="6" spans="1:14" x14ac:dyDescent="0.25">
      <c r="A6" s="205">
        <v>2</v>
      </c>
      <c r="B6" s="206" t="s">
        <v>743</v>
      </c>
      <c r="C6" s="219" t="s">
        <v>1113</v>
      </c>
      <c r="D6" s="221" t="str">
        <f>LOOKUP('Look up tables'!$AP$18,'Look up tables'!$Y$4:$Z$15)</f>
        <v>-</v>
      </c>
      <c r="E6" s="232" t="s">
        <v>1140</v>
      </c>
      <c r="F6" s="222" t="s">
        <v>755</v>
      </c>
      <c r="G6" s="206" t="s">
        <v>1021</v>
      </c>
      <c r="H6" s="219" t="s">
        <v>1572</v>
      </c>
      <c r="I6" s="206" t="s">
        <v>1554</v>
      </c>
      <c r="J6" s="206">
        <v>2</v>
      </c>
      <c r="K6" s="206"/>
      <c r="L6" s="246" t="s">
        <v>1565</v>
      </c>
      <c r="M6" s="205"/>
      <c r="N6" s="205"/>
    </row>
    <row r="7" spans="1:14" x14ac:dyDescent="0.25">
      <c r="A7" s="205">
        <v>2</v>
      </c>
      <c r="B7" s="206" t="s">
        <v>743</v>
      </c>
      <c r="C7" s="219" t="s">
        <v>1139</v>
      </c>
      <c r="D7" s="221" t="str">
        <f>LOOKUP('Look up tables'!$AP$18,'Look up tables'!$Y$4:$Z$15)</f>
        <v>-</v>
      </c>
      <c r="E7" s="222"/>
      <c r="F7" s="222" t="s">
        <v>830</v>
      </c>
      <c r="G7" s="206" t="s">
        <v>1147</v>
      </c>
      <c r="H7" s="219" t="s">
        <v>1149</v>
      </c>
      <c r="I7" s="206" t="s">
        <v>1554</v>
      </c>
      <c r="J7" s="206">
        <v>2</v>
      </c>
      <c r="K7" s="206"/>
      <c r="L7" s="246" t="s">
        <v>1565</v>
      </c>
      <c r="M7" s="205"/>
      <c r="N7" s="205"/>
    </row>
    <row r="8" spans="1:14" x14ac:dyDescent="0.25">
      <c r="A8" s="205">
        <v>2</v>
      </c>
      <c r="B8" s="206" t="s">
        <v>473</v>
      </c>
      <c r="C8" s="219" t="s">
        <v>100</v>
      </c>
      <c r="D8" s="221" t="str">
        <f>LOOKUP('Look up tables'!$AP$18,'Look up tables'!$Y$4:$Z$15)</f>
        <v>-</v>
      </c>
      <c r="E8" s="223"/>
      <c r="F8" s="222" t="s">
        <v>837</v>
      </c>
      <c r="G8" s="206" t="s">
        <v>837</v>
      </c>
      <c r="H8" s="219"/>
      <c r="I8" s="206" t="s">
        <v>1554</v>
      </c>
      <c r="J8" s="206">
        <v>2</v>
      </c>
      <c r="K8" s="206"/>
      <c r="L8" s="246" t="s">
        <v>1565</v>
      </c>
      <c r="M8" s="205"/>
      <c r="N8" s="205"/>
    </row>
    <row r="9" spans="1:14" x14ac:dyDescent="0.25">
      <c r="A9" s="205">
        <v>2</v>
      </c>
      <c r="B9" s="206" t="s">
        <v>490</v>
      </c>
      <c r="C9" s="219" t="s">
        <v>493</v>
      </c>
      <c r="D9" s="221" t="str">
        <f>LOOKUP('Look up tables'!$AP$18,'Look up tables'!$Y$4:$Z$15)</f>
        <v>-</v>
      </c>
      <c r="E9" s="223"/>
      <c r="F9" s="222" t="s">
        <v>936</v>
      </c>
      <c r="G9" s="206" t="s">
        <v>936</v>
      </c>
      <c r="H9" s="219"/>
      <c r="I9" s="206" t="s">
        <v>1554</v>
      </c>
      <c r="J9" s="206">
        <v>2</v>
      </c>
      <c r="K9" s="206"/>
      <c r="L9" s="246" t="s">
        <v>1565</v>
      </c>
      <c r="M9" s="205"/>
      <c r="N9" s="205"/>
    </row>
    <row r="10" spans="1:14" x14ac:dyDescent="0.25">
      <c r="A10" s="205">
        <v>2</v>
      </c>
      <c r="B10" s="206" t="s">
        <v>524</v>
      </c>
      <c r="C10" s="219" t="s">
        <v>212</v>
      </c>
      <c r="D10" s="221" t="str">
        <f>LOOKUP('Look up tables'!$AP$18,'Look up tables'!$Y$4:$Z$15)</f>
        <v>-</v>
      </c>
      <c r="E10" s="223"/>
      <c r="F10" s="222" t="s">
        <v>853</v>
      </c>
      <c r="G10" s="206" t="s">
        <v>853</v>
      </c>
      <c r="H10" s="219"/>
      <c r="I10" s="206" t="s">
        <v>1554</v>
      </c>
      <c r="J10" s="206">
        <v>2</v>
      </c>
      <c r="K10" s="206"/>
      <c r="L10" s="246" t="s">
        <v>1565</v>
      </c>
      <c r="M10" s="205"/>
      <c r="N10" s="205"/>
    </row>
    <row r="11" spans="1:14" ht="13.9" customHeight="1" x14ac:dyDescent="0.25">
      <c r="A11" s="205">
        <v>2</v>
      </c>
      <c r="B11" s="206" t="s">
        <v>525</v>
      </c>
      <c r="C11" s="219" t="s">
        <v>528</v>
      </c>
      <c r="D11" s="221" t="str">
        <f>LOOKUP('Look up tables'!$AP$18,'Look up tables'!$Y$4:$Z$15)</f>
        <v>-</v>
      </c>
      <c r="E11" s="223"/>
      <c r="F11" s="222" t="s">
        <v>945</v>
      </c>
      <c r="G11" s="206" t="s">
        <v>945</v>
      </c>
      <c r="H11" s="219"/>
      <c r="I11" s="206" t="s">
        <v>1554</v>
      </c>
      <c r="J11" s="206">
        <v>2</v>
      </c>
      <c r="K11" s="206"/>
      <c r="L11" s="246" t="s">
        <v>1565</v>
      </c>
      <c r="M11" s="205"/>
      <c r="N11" s="205"/>
    </row>
    <row r="12" spans="1:14" x14ac:dyDescent="0.25">
      <c r="A12" s="90"/>
      <c r="B12" s="91"/>
      <c r="C12" s="121"/>
      <c r="D12" s="186"/>
      <c r="E12" s="128"/>
      <c r="F12" s="127"/>
      <c r="G12" s="91"/>
      <c r="H12" s="121"/>
      <c r="I12" s="91"/>
      <c r="J12" s="91"/>
      <c r="K12" s="91"/>
      <c r="L12" s="247"/>
      <c r="M12" s="90"/>
      <c r="N12" s="90"/>
    </row>
    <row r="13" spans="1:14" x14ac:dyDescent="0.25">
      <c r="A13" s="205">
        <v>2</v>
      </c>
      <c r="B13" s="206" t="s">
        <v>473</v>
      </c>
      <c r="C13" s="219" t="s">
        <v>24</v>
      </c>
      <c r="D13" s="221" t="str">
        <f>LOOKUP('Look up tables'!$AP$18,'Look up tables'!$AD$4:$AE$15)</f>
        <v>-</v>
      </c>
      <c r="E13" s="224" t="s">
        <v>1141</v>
      </c>
      <c r="F13" s="222" t="s">
        <v>835</v>
      </c>
      <c r="G13" s="206" t="s">
        <v>835</v>
      </c>
      <c r="H13" s="219"/>
      <c r="I13" s="206" t="s">
        <v>1566</v>
      </c>
      <c r="J13" s="206">
        <v>8</v>
      </c>
      <c r="K13" s="206"/>
      <c r="L13" s="246" t="s">
        <v>1200</v>
      </c>
      <c r="M13" s="205"/>
      <c r="N13" s="205"/>
    </row>
    <row r="14" spans="1:14" x14ac:dyDescent="0.25">
      <c r="A14" s="205">
        <v>2</v>
      </c>
      <c r="B14" s="206" t="s">
        <v>490</v>
      </c>
      <c r="C14" s="219" t="s">
        <v>491</v>
      </c>
      <c r="D14" s="221" t="str">
        <f>LOOKUP('Look up tables'!$AP$18,'Look up tables'!$AD$4:$AE$15)</f>
        <v>-</v>
      </c>
      <c r="E14" s="223"/>
      <c r="F14" s="222" t="s">
        <v>934</v>
      </c>
      <c r="G14" s="206" t="s">
        <v>934</v>
      </c>
      <c r="H14" s="219"/>
      <c r="I14" s="206" t="s">
        <v>1566</v>
      </c>
      <c r="J14" s="206">
        <v>8</v>
      </c>
      <c r="K14" s="206"/>
      <c r="L14" s="246" t="s">
        <v>1200</v>
      </c>
      <c r="M14" s="205"/>
      <c r="N14" s="205"/>
    </row>
    <row r="15" spans="1:14" x14ac:dyDescent="0.25">
      <c r="A15" s="205">
        <v>2</v>
      </c>
      <c r="B15" s="206" t="s">
        <v>524</v>
      </c>
      <c r="C15" s="219" t="s">
        <v>72</v>
      </c>
      <c r="D15" s="221" t="str">
        <f>LOOKUP('Look up tables'!$AP$18,'Look up tables'!$AD$4:$AE$15)</f>
        <v>-</v>
      </c>
      <c r="E15" s="223"/>
      <c r="F15" s="222" t="s">
        <v>852</v>
      </c>
      <c r="G15" s="206" t="s">
        <v>852</v>
      </c>
      <c r="H15" s="219"/>
      <c r="I15" s="206" t="s">
        <v>1566</v>
      </c>
      <c r="J15" s="206">
        <v>8</v>
      </c>
      <c r="K15" s="206"/>
      <c r="L15" s="246" t="s">
        <v>1200</v>
      </c>
      <c r="M15" s="205"/>
      <c r="N15" s="205"/>
    </row>
    <row r="16" spans="1:14" x14ac:dyDescent="0.25">
      <c r="A16" s="205">
        <v>2</v>
      </c>
      <c r="B16" s="206" t="s">
        <v>525</v>
      </c>
      <c r="C16" s="219" t="s">
        <v>526</v>
      </c>
      <c r="D16" s="221" t="str">
        <f>LOOKUP('Look up tables'!$AP$18,'Look up tables'!$AD$4:$AE$15)</f>
        <v>-</v>
      </c>
      <c r="E16" s="223"/>
      <c r="F16" s="222" t="s">
        <v>943</v>
      </c>
      <c r="G16" s="206" t="s">
        <v>943</v>
      </c>
      <c r="H16" s="219"/>
      <c r="I16" s="206" t="s">
        <v>1566</v>
      </c>
      <c r="J16" s="206">
        <v>8</v>
      </c>
      <c r="K16" s="206"/>
      <c r="L16" s="246" t="s">
        <v>1200</v>
      </c>
      <c r="M16" s="205"/>
      <c r="N16" s="205"/>
    </row>
    <row r="17" spans="1:14" x14ac:dyDescent="0.25">
      <c r="A17" s="90"/>
      <c r="B17" s="91"/>
      <c r="C17" s="121"/>
      <c r="D17" s="186"/>
      <c r="E17" s="128"/>
      <c r="F17" s="127"/>
      <c r="G17" s="91"/>
      <c r="H17" s="121"/>
      <c r="I17" s="91"/>
      <c r="J17" s="91"/>
      <c r="K17" s="91"/>
      <c r="L17" s="247"/>
      <c r="M17" s="90"/>
      <c r="N17" s="90"/>
    </row>
    <row r="18" spans="1:14" x14ac:dyDescent="0.25">
      <c r="A18" s="205">
        <v>2</v>
      </c>
      <c r="B18" s="206" t="s">
        <v>511</v>
      </c>
      <c r="C18" s="219" t="s">
        <v>512</v>
      </c>
      <c r="D18" s="221" t="str">
        <f>LOOKUP('Look up tables'!$AM$18,'Look up tables'!$O$4:$P$7)</f>
        <v>-</v>
      </c>
      <c r="E18" s="224" t="s">
        <v>1142</v>
      </c>
      <c r="F18" s="222" t="s">
        <v>1091</v>
      </c>
      <c r="G18" s="206" t="s">
        <v>1091</v>
      </c>
      <c r="H18" s="219" t="s">
        <v>1144</v>
      </c>
      <c r="I18" s="206" t="s">
        <v>1554</v>
      </c>
      <c r="J18" s="206">
        <v>10</v>
      </c>
      <c r="K18" s="206"/>
      <c r="L18" s="246" t="s">
        <v>744</v>
      </c>
      <c r="M18" s="205"/>
      <c r="N18" s="205"/>
    </row>
    <row r="19" spans="1:14" ht="45" x14ac:dyDescent="0.25">
      <c r="A19" s="205">
        <v>2</v>
      </c>
      <c r="B19" s="206" t="s">
        <v>511</v>
      </c>
      <c r="C19" s="219" t="s">
        <v>1166</v>
      </c>
      <c r="D19" s="221" t="str">
        <f>LOOKUP('Look up tables'!$AN$18,'Look up tables'!$T$4:$U$11)</f>
        <v>-</v>
      </c>
      <c r="E19" s="223"/>
      <c r="F19" s="222" t="s">
        <v>1091</v>
      </c>
      <c r="G19" s="206" t="s">
        <v>1168</v>
      </c>
      <c r="H19" s="219" t="s">
        <v>1145</v>
      </c>
      <c r="I19" s="206" t="s">
        <v>1566</v>
      </c>
      <c r="J19" s="206">
        <v>20</v>
      </c>
      <c r="K19" s="206"/>
      <c r="L19" s="246" t="s">
        <v>744</v>
      </c>
      <c r="M19" s="205"/>
      <c r="N19" s="205"/>
    </row>
    <row r="20" spans="1:14" x14ac:dyDescent="0.25">
      <c r="A20" s="95"/>
      <c r="B20" s="96"/>
      <c r="C20" s="122"/>
      <c r="D20" s="187"/>
      <c r="E20" s="129"/>
      <c r="F20" s="130"/>
      <c r="G20" s="96"/>
      <c r="H20" s="122"/>
      <c r="I20" s="96"/>
      <c r="J20" s="96"/>
      <c r="K20" s="96"/>
      <c r="L20" s="96"/>
      <c r="M20" s="95"/>
      <c r="N20" s="95"/>
    </row>
    <row r="21" spans="1:14" ht="21" x14ac:dyDescent="0.35">
      <c r="A21" s="114" t="s">
        <v>1167</v>
      </c>
      <c r="B21" s="107"/>
      <c r="D21" s="62"/>
      <c r="E21" s="132" t="str">
        <f>IF('Request Form'!B18="N","DO NOT INCLUDE",IF('Request Form'!B18="Y","INCLUDE IN"))</f>
        <v>DO NOT INCLUDE</v>
      </c>
      <c r="F21" s="120" t="str">
        <f>IF(E21="DO NOT INCLUDE", "LDS - PHARMACY CLAIMS ","LDS - PHARMACY CLAIMS")</f>
        <v xml:space="preserve">LDS - PHARMACY CLAIMS </v>
      </c>
      <c r="G21" s="107"/>
      <c r="I21" s="107"/>
    </row>
    <row r="22" spans="1:14" s="109" customFormat="1" ht="30" customHeight="1" x14ac:dyDescent="0.25">
      <c r="A22" s="202" t="s">
        <v>724</v>
      </c>
      <c r="B22" s="202" t="s">
        <v>0</v>
      </c>
      <c r="C22" s="220" t="s">
        <v>1</v>
      </c>
      <c r="D22" s="202" t="s">
        <v>725</v>
      </c>
      <c r="E22" s="202" t="s">
        <v>727</v>
      </c>
      <c r="F22" s="202" t="s">
        <v>1603</v>
      </c>
      <c r="G22" s="202" t="s">
        <v>1601</v>
      </c>
      <c r="H22" s="202" t="s">
        <v>1143</v>
      </c>
      <c r="I22" s="203" t="s">
        <v>1000</v>
      </c>
      <c r="J22" s="203" t="s">
        <v>1564</v>
      </c>
      <c r="K22" s="204" t="s">
        <v>728</v>
      </c>
      <c r="L22" s="204" t="s">
        <v>662</v>
      </c>
      <c r="M22" s="204" t="s">
        <v>1019</v>
      </c>
      <c r="N22" s="204" t="s">
        <v>746</v>
      </c>
    </row>
    <row r="23" spans="1:14" x14ac:dyDescent="0.25">
      <c r="A23" s="110">
        <v>2</v>
      </c>
      <c r="B23" s="83" t="s">
        <v>743</v>
      </c>
      <c r="C23" s="111" t="s">
        <v>3</v>
      </c>
      <c r="D23" s="188" t="s">
        <v>729</v>
      </c>
      <c r="E23" s="192" t="s">
        <v>730</v>
      </c>
      <c r="F23" s="84" t="s">
        <v>755</v>
      </c>
      <c r="G23" s="83" t="s">
        <v>1022</v>
      </c>
      <c r="H23" s="111"/>
      <c r="I23" s="83" t="s">
        <v>1554</v>
      </c>
      <c r="J23" s="83">
        <v>4</v>
      </c>
      <c r="K23" s="83"/>
      <c r="L23" s="249" t="s">
        <v>1130</v>
      </c>
      <c r="M23" s="110"/>
      <c r="N23" s="110"/>
    </row>
    <row r="24" spans="1:14" x14ac:dyDescent="0.25">
      <c r="A24" s="110">
        <v>2</v>
      </c>
      <c r="B24" s="83" t="s">
        <v>743</v>
      </c>
      <c r="C24" s="111" t="s">
        <v>463</v>
      </c>
      <c r="D24" s="188" t="s">
        <v>729</v>
      </c>
      <c r="E24" s="192" t="s">
        <v>730</v>
      </c>
      <c r="F24" s="84" t="s">
        <v>932</v>
      </c>
      <c r="G24" s="83" t="s">
        <v>932</v>
      </c>
      <c r="H24" s="111"/>
      <c r="I24" s="83" t="s">
        <v>1566</v>
      </c>
      <c r="J24" s="83">
        <v>9</v>
      </c>
      <c r="K24" s="83"/>
      <c r="L24" s="249" t="s">
        <v>743</v>
      </c>
      <c r="M24" s="110"/>
      <c r="N24" s="110"/>
    </row>
    <row r="25" spans="1:14" x14ac:dyDescent="0.25">
      <c r="A25" s="110">
        <v>2</v>
      </c>
      <c r="B25" s="83" t="s">
        <v>743</v>
      </c>
      <c r="C25" s="111" t="s">
        <v>6</v>
      </c>
      <c r="D25" s="188" t="s">
        <v>729</v>
      </c>
      <c r="E25" s="192" t="s">
        <v>730</v>
      </c>
      <c r="F25" s="84" t="s">
        <v>754</v>
      </c>
      <c r="G25" s="83" t="s">
        <v>754</v>
      </c>
      <c r="H25" s="111"/>
      <c r="I25" s="83" t="s">
        <v>1566</v>
      </c>
      <c r="J25" s="83">
        <v>8</v>
      </c>
      <c r="K25" s="83"/>
      <c r="L25" s="249" t="s">
        <v>743</v>
      </c>
      <c r="M25" s="110"/>
      <c r="N25" s="110"/>
    </row>
    <row r="26" spans="1:14" x14ac:dyDescent="0.25">
      <c r="A26" s="110">
        <v>2</v>
      </c>
      <c r="B26" s="83" t="s">
        <v>743</v>
      </c>
      <c r="C26" s="111" t="s">
        <v>1138</v>
      </c>
      <c r="D26" s="188" t="s">
        <v>729</v>
      </c>
      <c r="E26" s="84"/>
      <c r="F26" s="84" t="s">
        <v>830</v>
      </c>
      <c r="G26" s="83" t="s">
        <v>1148</v>
      </c>
      <c r="H26" s="111" t="s">
        <v>1150</v>
      </c>
      <c r="I26" s="83" t="s">
        <v>1554</v>
      </c>
      <c r="J26" s="83">
        <v>4</v>
      </c>
      <c r="K26" s="83"/>
      <c r="L26" s="249" t="s">
        <v>1130</v>
      </c>
      <c r="M26" s="110"/>
      <c r="N26" s="110"/>
    </row>
    <row r="27" spans="1:14" x14ac:dyDescent="0.25">
      <c r="A27" s="110">
        <v>2</v>
      </c>
      <c r="B27" s="83" t="s">
        <v>743</v>
      </c>
      <c r="C27" s="111" t="s">
        <v>738</v>
      </c>
      <c r="D27" s="188" t="s">
        <v>729</v>
      </c>
      <c r="E27" s="84"/>
      <c r="F27" s="84" t="s">
        <v>812</v>
      </c>
      <c r="G27" s="83" t="s">
        <v>812</v>
      </c>
      <c r="H27" s="111"/>
      <c r="I27" s="83" t="s">
        <v>1567</v>
      </c>
      <c r="J27" s="83">
        <v>1</v>
      </c>
      <c r="K27" s="83"/>
      <c r="L27" s="249" t="s">
        <v>1575</v>
      </c>
      <c r="M27" s="110"/>
      <c r="N27" s="110"/>
    </row>
    <row r="28" spans="1:14" x14ac:dyDescent="0.25">
      <c r="A28" s="110">
        <v>2</v>
      </c>
      <c r="B28" s="83" t="s">
        <v>743</v>
      </c>
      <c r="C28" s="111" t="s">
        <v>7</v>
      </c>
      <c r="D28" s="188" t="s">
        <v>729</v>
      </c>
      <c r="E28" s="84"/>
      <c r="F28" s="84" t="s">
        <v>817</v>
      </c>
      <c r="G28" s="83" t="s">
        <v>817</v>
      </c>
      <c r="H28" s="111"/>
      <c r="I28" s="83" t="s">
        <v>1566</v>
      </c>
      <c r="J28" s="83">
        <v>10</v>
      </c>
      <c r="K28" s="83"/>
      <c r="L28" s="249" t="s">
        <v>743</v>
      </c>
      <c r="M28" s="110"/>
      <c r="N28" s="110"/>
    </row>
    <row r="29" spans="1:14" x14ac:dyDescent="0.25">
      <c r="A29" s="110">
        <v>2</v>
      </c>
      <c r="B29" s="83" t="s">
        <v>743</v>
      </c>
      <c r="C29" s="111" t="s">
        <v>1137</v>
      </c>
      <c r="D29" s="188" t="s">
        <v>729</v>
      </c>
      <c r="E29" s="229" t="s">
        <v>1445</v>
      </c>
      <c r="F29" s="84" t="s">
        <v>1424</v>
      </c>
      <c r="G29" s="83" t="s">
        <v>1424</v>
      </c>
      <c r="H29" s="111" t="s">
        <v>1444</v>
      </c>
      <c r="I29" s="83" t="s">
        <v>1566</v>
      </c>
      <c r="J29" s="83">
        <v>3</v>
      </c>
      <c r="K29" s="83"/>
      <c r="L29" s="249" t="s">
        <v>743</v>
      </c>
      <c r="M29" s="110"/>
      <c r="N29" s="110"/>
    </row>
    <row r="30" spans="1:14" s="85" customFormat="1" x14ac:dyDescent="0.25">
      <c r="A30" s="117">
        <v>2</v>
      </c>
      <c r="B30" s="83" t="s">
        <v>743</v>
      </c>
      <c r="C30" s="111" t="s">
        <v>740</v>
      </c>
      <c r="D30" s="188" t="s">
        <v>729</v>
      </c>
      <c r="E30" s="84"/>
      <c r="F30" s="82" t="s">
        <v>929</v>
      </c>
      <c r="G30" s="111" t="s">
        <v>929</v>
      </c>
      <c r="H30" s="111"/>
      <c r="I30" s="111" t="s">
        <v>1566</v>
      </c>
      <c r="J30" s="111">
        <v>1</v>
      </c>
      <c r="K30" s="111"/>
      <c r="L30" s="253" t="s">
        <v>743</v>
      </c>
      <c r="M30" s="117"/>
      <c r="N30" s="117"/>
    </row>
    <row r="31" spans="1:14" x14ac:dyDescent="0.25">
      <c r="A31" s="110">
        <v>2</v>
      </c>
      <c r="B31" s="83" t="s">
        <v>743</v>
      </c>
      <c r="C31" s="111" t="s">
        <v>1122</v>
      </c>
      <c r="D31" s="188" t="s">
        <v>729</v>
      </c>
      <c r="E31" s="82"/>
      <c r="F31" s="84" t="s">
        <v>1111</v>
      </c>
      <c r="G31" s="83" t="s">
        <v>1111</v>
      </c>
      <c r="H31" s="111"/>
      <c r="I31" s="83" t="s">
        <v>1566</v>
      </c>
      <c r="J31" s="83">
        <v>6</v>
      </c>
      <c r="K31" s="83"/>
      <c r="L31" s="249"/>
      <c r="M31" s="110"/>
      <c r="N31" s="110"/>
    </row>
    <row r="32" spans="1:14" x14ac:dyDescent="0.25">
      <c r="A32" s="110">
        <v>2</v>
      </c>
      <c r="B32" s="83" t="s">
        <v>743</v>
      </c>
      <c r="C32" s="111" t="s">
        <v>1123</v>
      </c>
      <c r="D32" s="188" t="s">
        <v>729</v>
      </c>
      <c r="E32" s="82"/>
      <c r="F32" s="84" t="s">
        <v>1107</v>
      </c>
      <c r="G32" s="83" t="s">
        <v>1107</v>
      </c>
      <c r="H32" s="111"/>
      <c r="I32" s="83" t="s">
        <v>1566</v>
      </c>
      <c r="J32" s="83">
        <v>6</v>
      </c>
      <c r="K32" s="83"/>
      <c r="L32" s="249"/>
      <c r="M32" s="110"/>
      <c r="N32" s="110"/>
    </row>
    <row r="33" spans="1:15" x14ac:dyDescent="0.25">
      <c r="A33" s="110">
        <v>2</v>
      </c>
      <c r="B33" s="83" t="s">
        <v>743</v>
      </c>
      <c r="C33" s="111" t="s">
        <v>1124</v>
      </c>
      <c r="D33" s="188" t="s">
        <v>729</v>
      </c>
      <c r="E33" s="82"/>
      <c r="F33" s="84" t="s">
        <v>1108</v>
      </c>
      <c r="G33" s="83" t="s">
        <v>1108</v>
      </c>
      <c r="H33" s="111"/>
      <c r="I33" s="83" t="s">
        <v>1566</v>
      </c>
      <c r="J33" s="83">
        <v>6</v>
      </c>
      <c r="K33" s="83"/>
      <c r="L33" s="249"/>
      <c r="M33" s="110"/>
      <c r="N33" s="110"/>
    </row>
    <row r="34" spans="1:15" x14ac:dyDescent="0.25">
      <c r="A34" s="110">
        <v>2</v>
      </c>
      <c r="B34" s="83" t="s">
        <v>464</v>
      </c>
      <c r="C34" s="83" t="s">
        <v>1441</v>
      </c>
      <c r="D34" s="188" t="s">
        <v>729</v>
      </c>
      <c r="E34" s="193" t="s">
        <v>730</v>
      </c>
      <c r="F34" s="84" t="s">
        <v>756</v>
      </c>
      <c r="G34" s="83" t="s">
        <v>756</v>
      </c>
      <c r="H34" s="111"/>
      <c r="I34" s="83" t="s">
        <v>1566</v>
      </c>
      <c r="J34" s="83">
        <v>6</v>
      </c>
      <c r="K34" s="83"/>
      <c r="L34" s="249"/>
      <c r="M34" s="110"/>
      <c r="N34" s="110"/>
    </row>
    <row r="35" spans="1:15" x14ac:dyDescent="0.25">
      <c r="A35" s="110">
        <v>2</v>
      </c>
      <c r="B35" s="83" t="s">
        <v>465</v>
      </c>
      <c r="C35" s="111" t="s">
        <v>105</v>
      </c>
      <c r="D35" s="188" t="s">
        <v>729</v>
      </c>
      <c r="E35" s="82"/>
      <c r="F35" s="84" t="s">
        <v>759</v>
      </c>
      <c r="G35" s="83" t="s">
        <v>759</v>
      </c>
      <c r="H35" s="111"/>
      <c r="I35" s="83" t="s">
        <v>1554</v>
      </c>
      <c r="J35" s="83">
        <v>2</v>
      </c>
      <c r="K35" s="83"/>
      <c r="L35" s="249"/>
      <c r="M35" s="110"/>
      <c r="N35" s="110"/>
    </row>
    <row r="36" spans="1:15" x14ac:dyDescent="0.25">
      <c r="A36" s="110">
        <v>2</v>
      </c>
      <c r="B36" s="83" t="s">
        <v>466</v>
      </c>
      <c r="C36" s="111" t="s">
        <v>12</v>
      </c>
      <c r="D36" s="188" t="s">
        <v>729</v>
      </c>
      <c r="E36" s="82"/>
      <c r="F36" s="84" t="s">
        <v>1015</v>
      </c>
      <c r="G36" s="83" t="s">
        <v>1015</v>
      </c>
      <c r="H36" s="111" t="s">
        <v>1160</v>
      </c>
      <c r="I36" s="83" t="s">
        <v>1566</v>
      </c>
      <c r="J36" s="83">
        <v>20</v>
      </c>
      <c r="K36" s="83"/>
      <c r="L36" s="249" t="s">
        <v>743</v>
      </c>
      <c r="M36" s="110" t="s">
        <v>590</v>
      </c>
      <c r="N36" s="110"/>
    </row>
    <row r="37" spans="1:15" x14ac:dyDescent="0.25">
      <c r="A37" s="110">
        <v>2</v>
      </c>
      <c r="B37" s="83" t="s">
        <v>467</v>
      </c>
      <c r="C37" s="111" t="s">
        <v>14</v>
      </c>
      <c r="D37" s="188" t="s">
        <v>729</v>
      </c>
      <c r="E37" s="82"/>
      <c r="F37" s="84" t="s">
        <v>833</v>
      </c>
      <c r="G37" s="83" t="s">
        <v>833</v>
      </c>
      <c r="H37" s="111"/>
      <c r="I37" s="83" t="s">
        <v>1566</v>
      </c>
      <c r="J37" s="83">
        <v>4</v>
      </c>
      <c r="K37" s="83"/>
      <c r="L37" s="249"/>
      <c r="M37" s="110"/>
      <c r="N37" s="110"/>
    </row>
    <row r="38" spans="1:15" x14ac:dyDescent="0.25">
      <c r="A38" s="110">
        <v>2</v>
      </c>
      <c r="B38" s="83" t="s">
        <v>468</v>
      </c>
      <c r="C38" s="111" t="s">
        <v>16</v>
      </c>
      <c r="D38" s="188" t="s">
        <v>729</v>
      </c>
      <c r="E38" s="82"/>
      <c r="F38" s="84" t="s">
        <v>834</v>
      </c>
      <c r="G38" s="83" t="s">
        <v>834</v>
      </c>
      <c r="H38" s="111"/>
      <c r="I38" s="83" t="s">
        <v>1566</v>
      </c>
      <c r="J38" s="83">
        <v>4</v>
      </c>
      <c r="K38" s="83"/>
      <c r="L38" s="249"/>
      <c r="M38" s="110"/>
      <c r="N38" s="110"/>
    </row>
    <row r="39" spans="1:15" ht="30" x14ac:dyDescent="0.25">
      <c r="A39" s="110">
        <v>2</v>
      </c>
      <c r="B39" s="83" t="s">
        <v>469</v>
      </c>
      <c r="C39" s="111" t="s">
        <v>18</v>
      </c>
      <c r="D39" s="188" t="s">
        <v>729</v>
      </c>
      <c r="E39" s="82"/>
      <c r="F39" s="84" t="s">
        <v>810</v>
      </c>
      <c r="G39" s="83" t="s">
        <v>1152</v>
      </c>
      <c r="H39" s="111" t="s">
        <v>1155</v>
      </c>
      <c r="I39" s="83" t="s">
        <v>1554</v>
      </c>
      <c r="J39" s="83">
        <v>2</v>
      </c>
      <c r="K39" s="83"/>
      <c r="L39" s="249"/>
      <c r="M39" s="110"/>
      <c r="N39" s="110"/>
    </row>
    <row r="40" spans="1:15" ht="30" x14ac:dyDescent="0.25">
      <c r="A40" s="110">
        <v>2</v>
      </c>
      <c r="B40" s="83" t="s">
        <v>470</v>
      </c>
      <c r="C40" s="111" t="s">
        <v>20</v>
      </c>
      <c r="D40" s="188" t="s">
        <v>729</v>
      </c>
      <c r="E40" s="82"/>
      <c r="F40" s="84" t="s">
        <v>811</v>
      </c>
      <c r="G40" s="83" t="s">
        <v>1153</v>
      </c>
      <c r="H40" s="111" t="s">
        <v>1156</v>
      </c>
      <c r="I40" s="83" t="s">
        <v>1554</v>
      </c>
      <c r="J40" s="83">
        <v>1</v>
      </c>
      <c r="K40" s="83"/>
      <c r="L40" s="251" t="s">
        <v>1569</v>
      </c>
      <c r="M40" s="110"/>
      <c r="N40" s="110"/>
    </row>
    <row r="42" spans="1:15" x14ac:dyDescent="0.25">
      <c r="A42" s="110">
        <v>2</v>
      </c>
      <c r="B42" s="83" t="s">
        <v>473</v>
      </c>
      <c r="C42" s="111" t="s">
        <v>99</v>
      </c>
      <c r="D42" s="188" t="s">
        <v>729</v>
      </c>
      <c r="E42" s="82"/>
      <c r="F42" s="84" t="s">
        <v>836</v>
      </c>
      <c r="G42" s="83" t="s">
        <v>836</v>
      </c>
      <c r="H42" s="111"/>
      <c r="I42" s="83" t="s">
        <v>1554</v>
      </c>
      <c r="J42" s="83">
        <v>4</v>
      </c>
      <c r="K42" s="83"/>
      <c r="L42" s="249" t="s">
        <v>1130</v>
      </c>
      <c r="M42" s="110"/>
      <c r="N42" s="110"/>
      <c r="O42" s="85"/>
    </row>
    <row r="43" spans="1:15" x14ac:dyDescent="0.25">
      <c r="A43" s="110">
        <v>2</v>
      </c>
      <c r="B43" s="83" t="s">
        <v>474</v>
      </c>
      <c r="C43" s="111" t="s">
        <v>475</v>
      </c>
      <c r="D43" s="188" t="s">
        <v>729</v>
      </c>
      <c r="E43" s="82"/>
      <c r="F43" s="84" t="s">
        <v>1086</v>
      </c>
      <c r="G43" s="83" t="s">
        <v>1086</v>
      </c>
      <c r="H43" s="111"/>
      <c r="I43" s="83" t="s">
        <v>1566</v>
      </c>
      <c r="J43" s="83">
        <v>10</v>
      </c>
      <c r="K43" s="83"/>
      <c r="L43" s="249" t="s">
        <v>744</v>
      </c>
      <c r="M43" s="110"/>
      <c r="N43" s="110"/>
    </row>
    <row r="44" spans="1:15" s="85" customFormat="1" ht="45" x14ac:dyDescent="0.25">
      <c r="A44" s="117">
        <v>2</v>
      </c>
      <c r="B44" s="83" t="s">
        <v>476</v>
      </c>
      <c r="C44" s="111" t="s">
        <v>477</v>
      </c>
      <c r="D44" s="188" t="s">
        <v>729</v>
      </c>
      <c r="E44" s="84"/>
      <c r="F44" s="82" t="s">
        <v>954</v>
      </c>
      <c r="G44" s="119" t="s">
        <v>1610</v>
      </c>
      <c r="H44" s="119" t="s">
        <v>1611</v>
      </c>
      <c r="I44" s="111" t="s">
        <v>1554</v>
      </c>
      <c r="J44" s="111">
        <v>2</v>
      </c>
      <c r="K44" s="111"/>
      <c r="L44" s="253" t="s">
        <v>743</v>
      </c>
      <c r="M44" s="117"/>
      <c r="N44" s="117"/>
    </row>
    <row r="45" spans="1:15" s="85" customFormat="1" ht="30" x14ac:dyDescent="0.25">
      <c r="A45" s="117">
        <v>2</v>
      </c>
      <c r="B45" s="83" t="s">
        <v>478</v>
      </c>
      <c r="C45" s="111" t="s">
        <v>1614</v>
      </c>
      <c r="D45" s="188" t="s">
        <v>729</v>
      </c>
      <c r="E45" s="84"/>
      <c r="F45" s="111" t="s">
        <v>1463</v>
      </c>
      <c r="G45" s="111" t="s">
        <v>1469</v>
      </c>
      <c r="H45" s="111" t="s">
        <v>1466</v>
      </c>
      <c r="I45" s="111" t="s">
        <v>1554</v>
      </c>
      <c r="J45" s="111">
        <v>3</v>
      </c>
      <c r="K45" s="111"/>
      <c r="L45" s="253" t="s">
        <v>743</v>
      </c>
      <c r="M45" s="117"/>
      <c r="N45" s="117"/>
    </row>
    <row r="46" spans="1:15" x14ac:dyDescent="0.25">
      <c r="A46" s="110">
        <v>2</v>
      </c>
      <c r="B46" s="83" t="s">
        <v>480</v>
      </c>
      <c r="C46" s="111" t="s">
        <v>42</v>
      </c>
      <c r="D46" s="188" t="s">
        <v>729</v>
      </c>
      <c r="E46" s="82"/>
      <c r="F46" s="84" t="s">
        <v>1037</v>
      </c>
      <c r="G46" s="83" t="s">
        <v>1037</v>
      </c>
      <c r="H46" s="111"/>
      <c r="I46" s="83" t="s">
        <v>1554</v>
      </c>
      <c r="J46" s="83">
        <v>2</v>
      </c>
      <c r="K46" s="83"/>
      <c r="L46" s="249" t="s">
        <v>744</v>
      </c>
      <c r="M46" s="110"/>
      <c r="N46" s="110"/>
    </row>
    <row r="47" spans="1:15" x14ac:dyDescent="0.25">
      <c r="A47" s="110">
        <v>2</v>
      </c>
      <c r="B47" s="83" t="s">
        <v>481</v>
      </c>
      <c r="C47" s="111" t="s">
        <v>196</v>
      </c>
      <c r="D47" s="188" t="s">
        <v>729</v>
      </c>
      <c r="E47" s="82"/>
      <c r="F47" s="84" t="s">
        <v>1065</v>
      </c>
      <c r="G47" s="83" t="s">
        <v>1065</v>
      </c>
      <c r="H47" s="111" t="s">
        <v>1170</v>
      </c>
      <c r="I47" s="83" t="s">
        <v>1554</v>
      </c>
      <c r="J47" s="83">
        <v>11</v>
      </c>
      <c r="K47" s="83"/>
      <c r="L47" s="249"/>
      <c r="M47" s="110"/>
      <c r="N47" s="110" t="s">
        <v>729</v>
      </c>
    </row>
    <row r="48" spans="1:15" x14ac:dyDescent="0.25">
      <c r="A48" s="110">
        <v>2</v>
      </c>
      <c r="B48" s="83" t="s">
        <v>482</v>
      </c>
      <c r="C48" s="111" t="s">
        <v>483</v>
      </c>
      <c r="D48" s="188" t="s">
        <v>729</v>
      </c>
      <c r="E48" s="82"/>
      <c r="F48" s="84" t="s">
        <v>1087</v>
      </c>
      <c r="G48" s="83" t="s">
        <v>1087</v>
      </c>
      <c r="H48" s="111"/>
      <c r="I48" s="83" t="s">
        <v>1554</v>
      </c>
      <c r="J48" s="83">
        <v>2</v>
      </c>
      <c r="K48" s="83"/>
      <c r="L48" s="249" t="s">
        <v>744</v>
      </c>
      <c r="M48" s="110"/>
      <c r="N48" s="110"/>
    </row>
    <row r="49" spans="1:14" x14ac:dyDescent="0.25">
      <c r="A49" s="110">
        <v>2</v>
      </c>
      <c r="B49" s="83" t="s">
        <v>484</v>
      </c>
      <c r="C49" s="111" t="s">
        <v>485</v>
      </c>
      <c r="D49" s="188" t="s">
        <v>729</v>
      </c>
      <c r="E49" s="82"/>
      <c r="F49" s="84" t="s">
        <v>1088</v>
      </c>
      <c r="G49" s="83" t="s">
        <v>1088</v>
      </c>
      <c r="H49" s="111"/>
      <c r="I49" s="83" t="s">
        <v>1566</v>
      </c>
      <c r="J49" s="83">
        <v>1</v>
      </c>
      <c r="K49" s="83"/>
      <c r="L49" s="249" t="s">
        <v>744</v>
      </c>
      <c r="M49" s="110"/>
      <c r="N49" s="110"/>
    </row>
    <row r="50" spans="1:14" x14ac:dyDescent="0.25">
      <c r="A50" s="110">
        <v>2</v>
      </c>
      <c r="B50" s="83" t="s">
        <v>486</v>
      </c>
      <c r="C50" s="111" t="s">
        <v>487</v>
      </c>
      <c r="D50" s="188" t="s">
        <v>729</v>
      </c>
      <c r="E50" s="82"/>
      <c r="F50" s="84" t="s">
        <v>933</v>
      </c>
      <c r="G50" s="83" t="s">
        <v>933</v>
      </c>
      <c r="H50" s="111"/>
      <c r="I50" s="83" t="s">
        <v>1566</v>
      </c>
      <c r="J50" s="83">
        <v>1</v>
      </c>
      <c r="K50" s="83"/>
      <c r="L50" s="249"/>
      <c r="M50" s="110"/>
      <c r="N50" s="110"/>
    </row>
    <row r="51" spans="1:14" x14ac:dyDescent="0.25">
      <c r="A51" s="110">
        <v>2</v>
      </c>
      <c r="B51" s="83" t="s">
        <v>488</v>
      </c>
      <c r="C51" s="111" t="s">
        <v>489</v>
      </c>
      <c r="D51" s="188" t="s">
        <v>729</v>
      </c>
      <c r="E51" s="82"/>
      <c r="F51" s="84" t="s">
        <v>1089</v>
      </c>
      <c r="G51" s="83" t="s">
        <v>1089</v>
      </c>
      <c r="H51" s="111"/>
      <c r="I51" s="83" t="s">
        <v>1566</v>
      </c>
      <c r="J51" s="83">
        <v>1</v>
      </c>
      <c r="K51" s="83"/>
      <c r="L51" s="249" t="s">
        <v>744</v>
      </c>
      <c r="M51" s="110"/>
      <c r="N51" s="110"/>
    </row>
    <row r="52" spans="1:14" x14ac:dyDescent="0.25">
      <c r="A52" s="110">
        <v>2</v>
      </c>
      <c r="B52" s="83" t="s">
        <v>490</v>
      </c>
      <c r="C52" s="111" t="s">
        <v>492</v>
      </c>
      <c r="D52" s="188" t="s">
        <v>729</v>
      </c>
      <c r="E52" s="82"/>
      <c r="F52" s="84" t="s">
        <v>935</v>
      </c>
      <c r="G52" s="83" t="s">
        <v>935</v>
      </c>
      <c r="H52" s="111"/>
      <c r="I52" s="83" t="s">
        <v>1554</v>
      </c>
      <c r="J52" s="83">
        <v>4</v>
      </c>
      <c r="K52" s="83"/>
      <c r="L52" s="249" t="s">
        <v>1130</v>
      </c>
      <c r="M52" s="110"/>
      <c r="N52" s="110"/>
    </row>
    <row r="53" spans="1:14" x14ac:dyDescent="0.25">
      <c r="A53" s="110">
        <v>2</v>
      </c>
      <c r="B53" s="83" t="s">
        <v>494</v>
      </c>
      <c r="C53" s="111" t="s">
        <v>495</v>
      </c>
      <c r="D53" s="188" t="s">
        <v>729</v>
      </c>
      <c r="E53" s="82"/>
      <c r="F53" s="84" t="s">
        <v>937</v>
      </c>
      <c r="G53" s="83" t="s">
        <v>937</v>
      </c>
      <c r="H53" s="111"/>
      <c r="I53" s="83" t="s">
        <v>1554</v>
      </c>
      <c r="J53" s="83">
        <v>10</v>
      </c>
      <c r="K53" s="83"/>
      <c r="L53" s="249"/>
      <c r="M53" s="110"/>
      <c r="N53" s="110"/>
    </row>
    <row r="54" spans="1:14" ht="22.9" customHeight="1" x14ac:dyDescent="0.25">
      <c r="A54" s="110">
        <v>2</v>
      </c>
      <c r="B54" s="83" t="s">
        <v>1630</v>
      </c>
      <c r="C54" s="111" t="s">
        <v>1625</v>
      </c>
      <c r="D54" s="188" t="s">
        <v>729</v>
      </c>
      <c r="E54" s="288" t="s">
        <v>1626</v>
      </c>
      <c r="F54" s="84" t="s">
        <v>1627</v>
      </c>
      <c r="G54" s="83" t="s">
        <v>1628</v>
      </c>
      <c r="H54" s="111" t="s">
        <v>1629</v>
      </c>
      <c r="I54" s="83" t="s">
        <v>1570</v>
      </c>
      <c r="J54" s="83">
        <v>19.899999999999999</v>
      </c>
      <c r="K54" s="83"/>
      <c r="L54" s="249"/>
      <c r="M54" s="110"/>
      <c r="N54" s="110"/>
    </row>
    <row r="55" spans="1:14" x14ac:dyDescent="0.25">
      <c r="A55" s="110">
        <v>2</v>
      </c>
      <c r="B55" s="83" t="s">
        <v>496</v>
      </c>
      <c r="C55" s="111" t="s">
        <v>497</v>
      </c>
      <c r="D55" s="188" t="s">
        <v>729</v>
      </c>
      <c r="E55" s="82"/>
      <c r="F55" s="84" t="s">
        <v>938</v>
      </c>
      <c r="G55" s="83" t="s">
        <v>938</v>
      </c>
      <c r="H55" s="111"/>
      <c r="I55" s="83" t="s">
        <v>1554</v>
      </c>
      <c r="J55" s="83">
        <v>4</v>
      </c>
      <c r="K55" s="83"/>
      <c r="L55" s="249"/>
      <c r="M55" s="110"/>
      <c r="N55" s="110"/>
    </row>
    <row r="56" spans="1:14" x14ac:dyDescent="0.25">
      <c r="A56" s="110">
        <v>2</v>
      </c>
      <c r="B56" s="83" t="s">
        <v>498</v>
      </c>
      <c r="C56" s="111" t="s">
        <v>60</v>
      </c>
      <c r="D56" s="188" t="s">
        <v>729</v>
      </c>
      <c r="E56" s="82"/>
      <c r="F56" s="84" t="s">
        <v>1038</v>
      </c>
      <c r="G56" s="83" t="s">
        <v>1038</v>
      </c>
      <c r="H56" s="111"/>
      <c r="I56" s="83" t="s">
        <v>1570</v>
      </c>
      <c r="J56" s="83">
        <v>15.2</v>
      </c>
      <c r="K56" s="83"/>
      <c r="L56" s="249" t="s">
        <v>744</v>
      </c>
      <c r="M56" s="110"/>
      <c r="N56" s="110"/>
    </row>
    <row r="57" spans="1:14" x14ac:dyDescent="0.25">
      <c r="A57" s="110">
        <v>2</v>
      </c>
      <c r="B57" s="83" t="s">
        <v>499</v>
      </c>
      <c r="C57" s="111" t="s">
        <v>62</v>
      </c>
      <c r="D57" s="188" t="s">
        <v>729</v>
      </c>
      <c r="E57" s="82"/>
      <c r="F57" s="84" t="s">
        <v>1039</v>
      </c>
      <c r="G57" s="83" t="s">
        <v>1039</v>
      </c>
      <c r="H57" s="111"/>
      <c r="I57" s="83" t="s">
        <v>1570</v>
      </c>
      <c r="J57" s="83">
        <v>15.2</v>
      </c>
      <c r="K57" s="83"/>
      <c r="L57" s="249" t="s">
        <v>744</v>
      </c>
      <c r="M57" s="110"/>
      <c r="N57" s="110"/>
    </row>
    <row r="58" spans="1:14" x14ac:dyDescent="0.25">
      <c r="A58" s="110">
        <v>2</v>
      </c>
      <c r="B58" s="83" t="s">
        <v>500</v>
      </c>
      <c r="C58" s="111" t="s">
        <v>501</v>
      </c>
      <c r="D58" s="188" t="s">
        <v>729</v>
      </c>
      <c r="E58" s="82"/>
      <c r="F58" s="84" t="s">
        <v>939</v>
      </c>
      <c r="G58" s="83" t="s">
        <v>939</v>
      </c>
      <c r="H58" s="111"/>
      <c r="I58" s="83" t="s">
        <v>1570</v>
      </c>
      <c r="J58" s="83">
        <v>15.2</v>
      </c>
      <c r="K58" s="83"/>
      <c r="L58" s="249"/>
      <c r="M58" s="110"/>
      <c r="N58" s="110"/>
    </row>
    <row r="59" spans="1:14" x14ac:dyDescent="0.25">
      <c r="A59" s="110">
        <v>2</v>
      </c>
      <c r="B59" s="83" t="s">
        <v>502</v>
      </c>
      <c r="C59" s="111" t="s">
        <v>503</v>
      </c>
      <c r="D59" s="188" t="s">
        <v>729</v>
      </c>
      <c r="E59" s="82"/>
      <c r="F59" s="84" t="s">
        <v>940</v>
      </c>
      <c r="G59" s="83" t="s">
        <v>940</v>
      </c>
      <c r="H59" s="111"/>
      <c r="I59" s="83" t="s">
        <v>1570</v>
      </c>
      <c r="J59" s="83">
        <v>15.2</v>
      </c>
      <c r="K59" s="83"/>
      <c r="L59" s="249"/>
      <c r="M59" s="110"/>
      <c r="N59" s="110"/>
    </row>
    <row r="60" spans="1:14" x14ac:dyDescent="0.25">
      <c r="A60" s="110">
        <v>2</v>
      </c>
      <c r="B60" s="83" t="s">
        <v>504</v>
      </c>
      <c r="C60" s="111" t="s">
        <v>505</v>
      </c>
      <c r="D60" s="188" t="s">
        <v>729</v>
      </c>
      <c r="E60" s="82"/>
      <c r="F60" s="84" t="s">
        <v>1090</v>
      </c>
      <c r="G60" s="83" t="s">
        <v>1090</v>
      </c>
      <c r="H60" s="111"/>
      <c r="I60" s="83" t="s">
        <v>1570</v>
      </c>
      <c r="J60" s="83">
        <v>15.2</v>
      </c>
      <c r="K60" s="83"/>
      <c r="L60" s="249" t="s">
        <v>744</v>
      </c>
      <c r="M60" s="110"/>
      <c r="N60" s="110"/>
    </row>
    <row r="61" spans="1:14" x14ac:dyDescent="0.25">
      <c r="A61" s="110">
        <v>2</v>
      </c>
      <c r="B61" s="83" t="s">
        <v>506</v>
      </c>
      <c r="C61" s="111" t="s">
        <v>64</v>
      </c>
      <c r="D61" s="188" t="s">
        <v>729</v>
      </c>
      <c r="E61" s="82"/>
      <c r="F61" s="84" t="s">
        <v>1040</v>
      </c>
      <c r="G61" s="83" t="s">
        <v>1040</v>
      </c>
      <c r="H61" s="111"/>
      <c r="I61" s="83" t="s">
        <v>1570</v>
      </c>
      <c r="J61" s="83">
        <v>15.2</v>
      </c>
      <c r="K61" s="83"/>
      <c r="L61" s="249" t="s">
        <v>744</v>
      </c>
      <c r="M61" s="110"/>
      <c r="N61" s="110"/>
    </row>
    <row r="62" spans="1:14" x14ac:dyDescent="0.25">
      <c r="A62" s="110">
        <v>2</v>
      </c>
      <c r="B62" s="83" t="s">
        <v>507</v>
      </c>
      <c r="C62" s="111" t="s">
        <v>66</v>
      </c>
      <c r="D62" s="188" t="s">
        <v>729</v>
      </c>
      <c r="E62" s="82"/>
      <c r="F62" s="84" t="s">
        <v>850</v>
      </c>
      <c r="G62" s="83" t="s">
        <v>850</v>
      </c>
      <c r="H62" s="111"/>
      <c r="I62" s="83" t="s">
        <v>1570</v>
      </c>
      <c r="J62" s="83">
        <v>15.2</v>
      </c>
      <c r="K62" s="83"/>
      <c r="L62" s="249"/>
      <c r="M62" s="110"/>
      <c r="N62" s="110"/>
    </row>
    <row r="63" spans="1:14" x14ac:dyDescent="0.25">
      <c r="A63" s="110">
        <v>2</v>
      </c>
      <c r="B63" s="83" t="s">
        <v>508</v>
      </c>
      <c r="C63" s="111" t="s">
        <v>68</v>
      </c>
      <c r="D63" s="188" t="s">
        <v>729</v>
      </c>
      <c r="E63" s="82"/>
      <c r="F63" s="84" t="s">
        <v>851</v>
      </c>
      <c r="G63" s="83" t="s">
        <v>851</v>
      </c>
      <c r="H63" s="111"/>
      <c r="I63" s="83" t="s">
        <v>1570</v>
      </c>
      <c r="J63" s="83">
        <v>15.2</v>
      </c>
      <c r="K63" s="83"/>
      <c r="L63" s="249"/>
      <c r="M63" s="110"/>
      <c r="N63" s="110"/>
    </row>
    <row r="64" spans="1:14" x14ac:dyDescent="0.25">
      <c r="A64" s="110">
        <v>2</v>
      </c>
      <c r="B64" s="83" t="s">
        <v>509</v>
      </c>
      <c r="C64" s="111" t="s">
        <v>510</v>
      </c>
      <c r="D64" s="188" t="s">
        <v>729</v>
      </c>
      <c r="E64" s="82"/>
      <c r="F64" s="84" t="s">
        <v>952</v>
      </c>
      <c r="G64" s="83" t="s">
        <v>952</v>
      </c>
      <c r="H64" s="111"/>
      <c r="I64" s="83" t="s">
        <v>1566</v>
      </c>
      <c r="J64" s="83">
        <v>20</v>
      </c>
      <c r="K64" s="83"/>
      <c r="L64" s="249" t="s">
        <v>743</v>
      </c>
      <c r="M64" s="110" t="s">
        <v>590</v>
      </c>
      <c r="N64" s="110"/>
    </row>
    <row r="65" spans="1:14" s="85" customFormat="1" ht="30" x14ac:dyDescent="0.25">
      <c r="A65" s="117">
        <v>2</v>
      </c>
      <c r="B65" s="83" t="s">
        <v>513</v>
      </c>
      <c r="C65" s="111" t="s">
        <v>514</v>
      </c>
      <c r="D65" s="188" t="s">
        <v>729</v>
      </c>
      <c r="E65" s="84"/>
      <c r="F65" s="82" t="s">
        <v>955</v>
      </c>
      <c r="G65" s="111" t="s">
        <v>1624</v>
      </c>
      <c r="H65" s="111" t="s">
        <v>1171</v>
      </c>
      <c r="I65" s="111" t="s">
        <v>1554</v>
      </c>
      <c r="J65" s="111">
        <v>2</v>
      </c>
      <c r="K65" s="111"/>
      <c r="L65" s="253" t="s">
        <v>743</v>
      </c>
      <c r="M65" s="117"/>
      <c r="N65" s="117"/>
    </row>
    <row r="66" spans="1:14" s="85" customFormat="1" ht="30" x14ac:dyDescent="0.25">
      <c r="A66" s="117">
        <v>2</v>
      </c>
      <c r="B66" s="83" t="s">
        <v>515</v>
      </c>
      <c r="C66" s="111" t="s">
        <v>1615</v>
      </c>
      <c r="D66" s="188" t="s">
        <v>729</v>
      </c>
      <c r="E66" s="84"/>
      <c r="F66" s="111" t="s">
        <v>1464</v>
      </c>
      <c r="G66" s="111" t="s">
        <v>1594</v>
      </c>
      <c r="H66" s="111" t="s">
        <v>1465</v>
      </c>
      <c r="I66" s="111" t="s">
        <v>1554</v>
      </c>
      <c r="J66" s="111">
        <v>3</v>
      </c>
      <c r="K66" s="111"/>
      <c r="L66" s="253" t="s">
        <v>743</v>
      </c>
      <c r="M66" s="117"/>
      <c r="N66" s="117"/>
    </row>
    <row r="67" spans="1:14" x14ac:dyDescent="0.25">
      <c r="A67" s="110">
        <v>2</v>
      </c>
      <c r="B67" s="83" t="s">
        <v>517</v>
      </c>
      <c r="C67" s="111" t="s">
        <v>70</v>
      </c>
      <c r="D67" s="188" t="s">
        <v>729</v>
      </c>
      <c r="E67" s="82"/>
      <c r="F67" s="84" t="s">
        <v>863</v>
      </c>
      <c r="G67" s="83" t="s">
        <v>863</v>
      </c>
      <c r="H67" s="111"/>
      <c r="I67" s="83" t="s">
        <v>1566</v>
      </c>
      <c r="J67" s="83">
        <v>20</v>
      </c>
      <c r="K67" s="83"/>
      <c r="L67" s="249" t="s">
        <v>743</v>
      </c>
      <c r="M67" s="110" t="s">
        <v>590</v>
      </c>
      <c r="N67" s="110"/>
    </row>
    <row r="68" spans="1:14" x14ac:dyDescent="0.25">
      <c r="A68" s="110">
        <v>2</v>
      </c>
      <c r="B68" s="83" t="s">
        <v>518</v>
      </c>
      <c r="C68" s="111" t="s">
        <v>519</v>
      </c>
      <c r="D68" s="188" t="s">
        <v>729</v>
      </c>
      <c r="E68" s="82"/>
      <c r="F68" s="84" t="s">
        <v>941</v>
      </c>
      <c r="G68" s="83" t="s">
        <v>941</v>
      </c>
      <c r="H68" s="111"/>
      <c r="I68" s="83" t="s">
        <v>1566</v>
      </c>
      <c r="J68" s="83">
        <v>1</v>
      </c>
      <c r="K68" s="83"/>
      <c r="L68" s="249"/>
      <c r="M68" s="110"/>
      <c r="N68" s="110"/>
    </row>
    <row r="69" spans="1:14" x14ac:dyDescent="0.25">
      <c r="A69" s="110">
        <v>2</v>
      </c>
      <c r="B69" s="83" t="s">
        <v>520</v>
      </c>
      <c r="C69" s="111" t="s">
        <v>521</v>
      </c>
      <c r="D69" s="188" t="s">
        <v>729</v>
      </c>
      <c r="E69" s="82"/>
      <c r="F69" s="84" t="s">
        <v>953</v>
      </c>
      <c r="G69" s="83" t="s">
        <v>953</v>
      </c>
      <c r="H69" s="111"/>
      <c r="I69" s="83" t="s">
        <v>1566</v>
      </c>
      <c r="J69" s="83">
        <v>20</v>
      </c>
      <c r="K69" s="83"/>
      <c r="L69" s="249" t="s">
        <v>743</v>
      </c>
      <c r="M69" s="110" t="s">
        <v>590</v>
      </c>
      <c r="N69" s="110"/>
    </row>
    <row r="70" spans="1:14" x14ac:dyDescent="0.25">
      <c r="A70" s="110">
        <v>2</v>
      </c>
      <c r="B70" s="83" t="s">
        <v>522</v>
      </c>
      <c r="C70" s="111" t="s">
        <v>523</v>
      </c>
      <c r="D70" s="188" t="s">
        <v>729</v>
      </c>
      <c r="E70" s="82"/>
      <c r="F70" s="84" t="s">
        <v>942</v>
      </c>
      <c r="G70" s="83" t="s">
        <v>942</v>
      </c>
      <c r="H70" s="111"/>
      <c r="I70" s="83" t="s">
        <v>1566</v>
      </c>
      <c r="J70" s="83">
        <v>1</v>
      </c>
      <c r="K70" s="83"/>
      <c r="L70" s="249"/>
      <c r="M70" s="110"/>
      <c r="N70" s="110"/>
    </row>
    <row r="71" spans="1:14" x14ac:dyDescent="0.25">
      <c r="A71" s="110">
        <v>2</v>
      </c>
      <c r="B71" s="83" t="s">
        <v>524</v>
      </c>
      <c r="C71" s="111" t="s">
        <v>211</v>
      </c>
      <c r="D71" s="188" t="s">
        <v>729</v>
      </c>
      <c r="E71" s="82"/>
      <c r="F71" s="84" t="s">
        <v>854</v>
      </c>
      <c r="G71" s="83" t="s">
        <v>854</v>
      </c>
      <c r="H71" s="111"/>
      <c r="I71" s="83" t="s">
        <v>1566</v>
      </c>
      <c r="J71" s="83">
        <v>4</v>
      </c>
      <c r="K71" s="83"/>
      <c r="L71" s="249" t="s">
        <v>743</v>
      </c>
      <c r="M71" s="110"/>
      <c r="N71" s="110"/>
    </row>
    <row r="72" spans="1:14" x14ac:dyDescent="0.25">
      <c r="A72" s="110">
        <v>2</v>
      </c>
      <c r="B72" s="83" t="s">
        <v>525</v>
      </c>
      <c r="C72" s="111" t="s">
        <v>527</v>
      </c>
      <c r="D72" s="188" t="s">
        <v>729</v>
      </c>
      <c r="E72" s="82"/>
      <c r="F72" s="84" t="s">
        <v>944</v>
      </c>
      <c r="G72" s="83" t="s">
        <v>944</v>
      </c>
      <c r="H72" s="111"/>
      <c r="I72" s="83" t="s">
        <v>1566</v>
      </c>
      <c r="J72" s="83">
        <v>4</v>
      </c>
      <c r="K72" s="83"/>
      <c r="L72" s="249" t="s">
        <v>743</v>
      </c>
      <c r="M72" s="110"/>
      <c r="N72" s="110"/>
    </row>
    <row r="73" spans="1:14" x14ac:dyDescent="0.25">
      <c r="A73" s="110">
        <v>2</v>
      </c>
      <c r="B73" s="83" t="s">
        <v>529</v>
      </c>
      <c r="C73" s="111" t="s">
        <v>224</v>
      </c>
      <c r="D73" s="188" t="s">
        <v>729</v>
      </c>
      <c r="E73" s="82"/>
      <c r="F73" s="84" t="s">
        <v>1068</v>
      </c>
      <c r="G73" s="83" t="s">
        <v>1068</v>
      </c>
      <c r="H73" s="111"/>
      <c r="I73" s="83" t="s">
        <v>1554</v>
      </c>
      <c r="J73" s="83">
        <v>10</v>
      </c>
      <c r="K73" s="83"/>
      <c r="L73" s="249" t="s">
        <v>744</v>
      </c>
      <c r="M73" s="110"/>
      <c r="N73" s="110"/>
    </row>
    <row r="74" spans="1:14" x14ac:dyDescent="0.25">
      <c r="A74" s="110">
        <v>2</v>
      </c>
      <c r="B74" s="83" t="s">
        <v>530</v>
      </c>
      <c r="C74" s="111" t="s">
        <v>228</v>
      </c>
      <c r="D74" s="188" t="s">
        <v>729</v>
      </c>
      <c r="E74" s="82"/>
      <c r="F74" s="84" t="s">
        <v>1041</v>
      </c>
      <c r="G74" s="83" t="s">
        <v>1041</v>
      </c>
      <c r="H74" s="111"/>
      <c r="I74" s="83" t="s">
        <v>1554</v>
      </c>
      <c r="J74" s="83">
        <v>10</v>
      </c>
      <c r="K74" s="83"/>
      <c r="L74" s="249" t="s">
        <v>744</v>
      </c>
      <c r="M74" s="110"/>
      <c r="N74" s="110"/>
    </row>
    <row r="75" spans="1:14" x14ac:dyDescent="0.25">
      <c r="A75" s="110">
        <v>2</v>
      </c>
      <c r="B75" s="83" t="s">
        <v>531</v>
      </c>
      <c r="C75" s="111" t="s">
        <v>532</v>
      </c>
      <c r="D75" s="188" t="s">
        <v>729</v>
      </c>
      <c r="E75" s="82"/>
      <c r="F75" s="84" t="s">
        <v>946</v>
      </c>
      <c r="G75" s="83" t="s">
        <v>946</v>
      </c>
      <c r="H75" s="111"/>
      <c r="I75" s="83" t="s">
        <v>1554</v>
      </c>
      <c r="J75" s="83">
        <v>10</v>
      </c>
      <c r="K75" s="83"/>
      <c r="L75" s="249"/>
      <c r="M75" s="110"/>
      <c r="N75" s="110"/>
    </row>
    <row r="76" spans="1:14" x14ac:dyDescent="0.25">
      <c r="A76" s="110">
        <v>2</v>
      </c>
      <c r="B76" s="83" t="s">
        <v>533</v>
      </c>
      <c r="C76" s="111" t="s">
        <v>534</v>
      </c>
      <c r="D76" s="188" t="s">
        <v>729</v>
      </c>
      <c r="E76" s="82"/>
      <c r="F76" s="84" t="s">
        <v>947</v>
      </c>
      <c r="G76" s="83" t="s">
        <v>947</v>
      </c>
      <c r="H76" s="111"/>
      <c r="I76" s="83" t="s">
        <v>1566</v>
      </c>
      <c r="J76" s="83">
        <v>1</v>
      </c>
      <c r="K76" s="83"/>
      <c r="L76" s="249"/>
      <c r="M76" s="110"/>
      <c r="N76" s="110"/>
    </row>
    <row r="77" spans="1:14" x14ac:dyDescent="0.25">
      <c r="A77" s="110">
        <v>2</v>
      </c>
      <c r="B77" s="83" t="s">
        <v>535</v>
      </c>
      <c r="C77" s="111" t="s">
        <v>536</v>
      </c>
      <c r="D77" s="188" t="s">
        <v>729</v>
      </c>
      <c r="E77" s="82"/>
      <c r="F77" s="84" t="s">
        <v>948</v>
      </c>
      <c r="G77" s="83" t="s">
        <v>948</v>
      </c>
      <c r="H77" s="111"/>
      <c r="I77" s="83" t="s">
        <v>1554</v>
      </c>
      <c r="J77" s="83">
        <v>10</v>
      </c>
      <c r="K77" s="83"/>
      <c r="L77" s="249"/>
      <c r="M77" s="110"/>
      <c r="N77" s="110"/>
    </row>
    <row r="78" spans="1:14" x14ac:dyDescent="0.25">
      <c r="A78" s="110">
        <v>2</v>
      </c>
      <c r="B78" s="83" t="s">
        <v>537</v>
      </c>
      <c r="C78" s="111" t="s">
        <v>32</v>
      </c>
      <c r="D78" s="188" t="s">
        <v>729</v>
      </c>
      <c r="E78" s="82"/>
      <c r="F78" s="84" t="s">
        <v>1035</v>
      </c>
      <c r="G78" s="83" t="s">
        <v>1035</v>
      </c>
      <c r="H78" s="111"/>
      <c r="I78" s="83" t="s">
        <v>1554</v>
      </c>
      <c r="J78" s="83">
        <v>6</v>
      </c>
      <c r="K78" s="83"/>
      <c r="L78" s="249" t="s">
        <v>744</v>
      </c>
      <c r="M78" s="110"/>
      <c r="N78" s="110"/>
    </row>
    <row r="79" spans="1:14" x14ac:dyDescent="0.25">
      <c r="A79" s="110">
        <v>2</v>
      </c>
      <c r="B79" s="83" t="s">
        <v>538</v>
      </c>
      <c r="C79" s="111" t="s">
        <v>539</v>
      </c>
      <c r="D79" s="188" t="s">
        <v>729</v>
      </c>
      <c r="E79" s="82"/>
      <c r="F79" s="84" t="s">
        <v>949</v>
      </c>
      <c r="G79" s="83" t="s">
        <v>949</v>
      </c>
      <c r="H79" s="111"/>
      <c r="I79" s="83" t="s">
        <v>1566</v>
      </c>
      <c r="J79" s="83">
        <v>1</v>
      </c>
      <c r="K79" s="83"/>
      <c r="L79" s="249"/>
      <c r="M79" s="110"/>
      <c r="N79" s="110"/>
    </row>
    <row r="80" spans="1:14" x14ac:dyDescent="0.25">
      <c r="A80" s="110">
        <v>2</v>
      </c>
      <c r="B80" s="83" t="s">
        <v>540</v>
      </c>
      <c r="C80" s="111" t="s">
        <v>541</v>
      </c>
      <c r="D80" s="188" t="s">
        <v>729</v>
      </c>
      <c r="E80" s="82"/>
      <c r="F80" s="84" t="s">
        <v>950</v>
      </c>
      <c r="G80" s="83" t="s">
        <v>950</v>
      </c>
      <c r="H80" s="111"/>
      <c r="I80" s="83" t="s">
        <v>1554</v>
      </c>
      <c r="J80" s="83">
        <v>2</v>
      </c>
      <c r="K80" s="83"/>
      <c r="L80" s="249" t="s">
        <v>744</v>
      </c>
      <c r="M80" s="110"/>
      <c r="N80" s="110"/>
    </row>
    <row r="81" spans="1:14" x14ac:dyDescent="0.25">
      <c r="A81" s="110">
        <v>2</v>
      </c>
      <c r="B81" s="83" t="s">
        <v>542</v>
      </c>
      <c r="C81" s="111" t="s">
        <v>543</v>
      </c>
      <c r="D81" s="188" t="s">
        <v>729</v>
      </c>
      <c r="E81" s="82"/>
      <c r="F81" s="84" t="s">
        <v>951</v>
      </c>
      <c r="G81" s="83" t="s">
        <v>951</v>
      </c>
      <c r="H81" s="111"/>
      <c r="I81" s="83" t="s">
        <v>1554</v>
      </c>
      <c r="J81" s="83">
        <v>2</v>
      </c>
      <c r="K81" s="83"/>
      <c r="L81" s="249"/>
      <c r="M81" s="110"/>
      <c r="N81" s="110"/>
    </row>
    <row r="82" spans="1:14" x14ac:dyDescent="0.25">
      <c r="A82" s="110">
        <v>2</v>
      </c>
      <c r="B82" s="83" t="s">
        <v>544</v>
      </c>
      <c r="C82" s="111" t="s">
        <v>84</v>
      </c>
      <c r="D82" s="188" t="s">
        <v>729</v>
      </c>
      <c r="E82" s="82"/>
      <c r="F82" s="84" t="s">
        <v>1016</v>
      </c>
      <c r="G82" s="83" t="s">
        <v>1016</v>
      </c>
      <c r="H82" s="111" t="s">
        <v>1159</v>
      </c>
      <c r="I82" s="83" t="s">
        <v>1566</v>
      </c>
      <c r="J82" s="83">
        <v>20</v>
      </c>
      <c r="K82" s="83"/>
      <c r="L82" s="249" t="s">
        <v>743</v>
      </c>
      <c r="M82" s="110" t="s">
        <v>590</v>
      </c>
      <c r="N82" s="110"/>
    </row>
    <row r="83" spans="1:14" x14ac:dyDescent="0.25">
      <c r="A83" s="110">
        <v>2</v>
      </c>
      <c r="B83" s="83" t="s">
        <v>545</v>
      </c>
      <c r="C83" s="111" t="s">
        <v>86</v>
      </c>
      <c r="D83" s="188" t="s">
        <v>729</v>
      </c>
      <c r="E83" s="82"/>
      <c r="F83" s="84" t="s">
        <v>1017</v>
      </c>
      <c r="G83" s="83" t="s">
        <v>1017</v>
      </c>
      <c r="H83" s="111" t="s">
        <v>1159</v>
      </c>
      <c r="I83" s="83" t="s">
        <v>1566</v>
      </c>
      <c r="J83" s="83">
        <v>20</v>
      </c>
      <c r="K83" s="83"/>
      <c r="L83" s="249" t="s">
        <v>743</v>
      </c>
      <c r="M83" s="110" t="s">
        <v>590</v>
      </c>
      <c r="N83" s="110"/>
    </row>
    <row r="84" spans="1:14" x14ac:dyDescent="0.25">
      <c r="A84" s="110">
        <v>2</v>
      </c>
      <c r="B84" s="83" t="s">
        <v>546</v>
      </c>
      <c r="C84" s="111" t="s">
        <v>88</v>
      </c>
      <c r="D84" s="188" t="s">
        <v>729</v>
      </c>
      <c r="E84" s="82"/>
      <c r="F84" s="84" t="s">
        <v>1043</v>
      </c>
      <c r="G84" s="83" t="s">
        <v>1043</v>
      </c>
      <c r="H84" s="111"/>
      <c r="I84" s="83" t="s">
        <v>1554</v>
      </c>
      <c r="J84" s="83">
        <v>1</v>
      </c>
      <c r="K84" s="83"/>
      <c r="L84" s="249" t="s">
        <v>744</v>
      </c>
      <c r="M84" s="110"/>
      <c r="N84" s="110"/>
    </row>
    <row r="85" spans="1:14" x14ac:dyDescent="0.25">
      <c r="A85" s="110">
        <v>2</v>
      </c>
      <c r="B85" s="83" t="s">
        <v>547</v>
      </c>
      <c r="C85" s="111" t="s">
        <v>90</v>
      </c>
      <c r="D85" s="188" t="s">
        <v>729</v>
      </c>
      <c r="E85" s="82"/>
      <c r="F85" s="84" t="s">
        <v>1018</v>
      </c>
      <c r="G85" s="83" t="s">
        <v>1018</v>
      </c>
      <c r="H85" s="111" t="s">
        <v>1160</v>
      </c>
      <c r="I85" s="83" t="s">
        <v>1566</v>
      </c>
      <c r="J85" s="83">
        <v>20</v>
      </c>
      <c r="K85" s="83"/>
      <c r="L85" s="249" t="s">
        <v>743</v>
      </c>
      <c r="M85" s="110" t="s">
        <v>590</v>
      </c>
      <c r="N85" s="110"/>
    </row>
    <row r="86" spans="1:14" x14ac:dyDescent="0.25">
      <c r="A86" s="110">
        <v>2</v>
      </c>
      <c r="B86" s="83" t="s">
        <v>548</v>
      </c>
      <c r="C86" s="111" t="s">
        <v>247</v>
      </c>
      <c r="D86" s="188" t="s">
        <v>729</v>
      </c>
      <c r="E86" s="82"/>
      <c r="F86" s="84" t="s">
        <v>889</v>
      </c>
      <c r="G86" s="83" t="s">
        <v>889</v>
      </c>
      <c r="H86" s="111"/>
      <c r="I86" s="83" t="s">
        <v>1566</v>
      </c>
      <c r="J86" s="83">
        <v>1</v>
      </c>
      <c r="K86" s="83"/>
      <c r="L86" s="249"/>
      <c r="M86" s="110"/>
      <c r="N86" s="110"/>
    </row>
    <row r="87" spans="1:14" x14ac:dyDescent="0.25">
      <c r="A87" s="110">
        <v>2</v>
      </c>
      <c r="B87" s="83" t="s">
        <v>549</v>
      </c>
      <c r="C87" s="111" t="s">
        <v>92</v>
      </c>
      <c r="D87" s="188" t="s">
        <v>729</v>
      </c>
      <c r="E87" s="82"/>
      <c r="F87" s="84" t="s">
        <v>861</v>
      </c>
      <c r="G87" s="83" t="s">
        <v>861</v>
      </c>
      <c r="H87" s="111"/>
      <c r="I87" s="83" t="s">
        <v>1554</v>
      </c>
      <c r="J87" s="83">
        <v>7</v>
      </c>
      <c r="K87" s="83"/>
      <c r="L87" s="249"/>
      <c r="M87" s="110"/>
      <c r="N87" s="110"/>
    </row>
    <row r="88" spans="1:14" x14ac:dyDescent="0.25">
      <c r="A88" s="110">
        <v>2</v>
      </c>
      <c r="B88" s="83" t="s">
        <v>550</v>
      </c>
      <c r="C88" s="111" t="s">
        <v>94</v>
      </c>
      <c r="D88" s="188" t="s">
        <v>729</v>
      </c>
      <c r="E88" s="82"/>
      <c r="F88" s="84" t="s">
        <v>858</v>
      </c>
      <c r="G88" s="83" t="s">
        <v>858</v>
      </c>
      <c r="H88" s="111"/>
      <c r="I88" s="83" t="s">
        <v>1566</v>
      </c>
      <c r="J88" s="83">
        <v>1</v>
      </c>
      <c r="K88" s="83"/>
      <c r="L88" s="249"/>
      <c r="M88" s="110"/>
      <c r="N88" s="110"/>
    </row>
    <row r="89" spans="1:14" x14ac:dyDescent="0.25">
      <c r="A89" s="110">
        <v>2</v>
      </c>
      <c r="B89" s="83" t="s">
        <v>551</v>
      </c>
      <c r="C89" s="111" t="s">
        <v>96</v>
      </c>
      <c r="D89" s="188" t="s">
        <v>729</v>
      </c>
      <c r="E89" s="82"/>
      <c r="F89" s="84" t="s">
        <v>859</v>
      </c>
      <c r="G89" s="83" t="s">
        <v>859</v>
      </c>
      <c r="H89" s="111"/>
      <c r="I89" s="83" t="s">
        <v>1566</v>
      </c>
      <c r="J89" s="83">
        <v>1</v>
      </c>
      <c r="K89" s="83"/>
      <c r="L89" s="249"/>
      <c r="M89" s="110"/>
      <c r="N89" s="110"/>
    </row>
    <row r="90" spans="1:14" x14ac:dyDescent="0.25">
      <c r="A90" s="110">
        <v>2</v>
      </c>
      <c r="B90" s="83" t="s">
        <v>552</v>
      </c>
      <c r="C90" s="111" t="s">
        <v>98</v>
      </c>
      <c r="D90" s="188" t="s">
        <v>729</v>
      </c>
      <c r="E90" s="82"/>
      <c r="F90" s="84" t="s">
        <v>860</v>
      </c>
      <c r="G90" s="83" t="s">
        <v>860</v>
      </c>
      <c r="H90" s="111"/>
      <c r="I90" s="83" t="s">
        <v>1554</v>
      </c>
      <c r="J90" s="83">
        <v>2</v>
      </c>
      <c r="K90" s="83"/>
      <c r="L90" s="249"/>
      <c r="M90" s="110"/>
      <c r="N90" s="110"/>
    </row>
    <row r="91" spans="1:14" x14ac:dyDescent="0.25">
      <c r="A91" s="110">
        <v>3</v>
      </c>
      <c r="B91" s="83" t="s">
        <v>1499</v>
      </c>
      <c r="C91" s="111" t="s">
        <v>1453</v>
      </c>
      <c r="D91" s="188" t="s">
        <v>729</v>
      </c>
      <c r="E91" s="82"/>
      <c r="F91" s="84" t="s">
        <v>1453</v>
      </c>
      <c r="G91" s="83" t="s">
        <v>1453</v>
      </c>
      <c r="H91" s="111" t="s">
        <v>1457</v>
      </c>
      <c r="I91" s="83" t="s">
        <v>1554</v>
      </c>
      <c r="J91" s="83">
        <v>1</v>
      </c>
      <c r="K91" s="83"/>
      <c r="L91" s="249"/>
      <c r="M91" s="110"/>
      <c r="N91" s="110"/>
    </row>
    <row r="92" spans="1:14" x14ac:dyDescent="0.25">
      <c r="A92" s="110">
        <v>2</v>
      </c>
      <c r="B92" s="83" t="s">
        <v>1498</v>
      </c>
      <c r="C92" s="111" t="s">
        <v>222</v>
      </c>
      <c r="D92" s="188" t="s">
        <v>729</v>
      </c>
      <c r="E92" s="82"/>
      <c r="F92" s="83" t="s">
        <v>884</v>
      </c>
      <c r="G92" s="111" t="s">
        <v>884</v>
      </c>
      <c r="H92" s="83" t="s">
        <v>1501</v>
      </c>
      <c r="I92" s="83" t="s">
        <v>1554</v>
      </c>
      <c r="J92" s="83">
        <v>10</v>
      </c>
      <c r="K92" s="83"/>
      <c r="L92" s="249"/>
      <c r="M92" s="110"/>
      <c r="N92" s="110"/>
    </row>
    <row r="93" spans="1:14" x14ac:dyDescent="0.25">
      <c r="A93" s="110">
        <v>2</v>
      </c>
      <c r="B93" s="83" t="s">
        <v>1500</v>
      </c>
      <c r="C93" s="111" t="s">
        <v>1455</v>
      </c>
      <c r="D93" s="188" t="s">
        <v>729</v>
      </c>
      <c r="E93" s="82"/>
      <c r="F93" s="83" t="s">
        <v>1456</v>
      </c>
      <c r="G93" s="111" t="s">
        <v>1456</v>
      </c>
      <c r="H93" s="83" t="s">
        <v>1474</v>
      </c>
      <c r="I93" s="83" t="s">
        <v>1566</v>
      </c>
      <c r="J93" s="83">
        <v>1</v>
      </c>
      <c r="K93" s="83"/>
      <c r="L93" s="249"/>
      <c r="M93" s="110"/>
      <c r="N93" s="110"/>
    </row>
    <row r="96" spans="1:14" ht="15.75" x14ac:dyDescent="0.25">
      <c r="A96" s="272" t="s">
        <v>1642</v>
      </c>
    </row>
    <row r="97" spans="1:14" x14ac:dyDescent="0.25">
      <c r="A97" s="110" t="s">
        <v>1636</v>
      </c>
      <c r="B97" s="83" t="s">
        <v>471</v>
      </c>
      <c r="C97" s="111" t="s">
        <v>472</v>
      </c>
      <c r="D97" s="188" t="s">
        <v>729</v>
      </c>
      <c r="E97" s="81" t="s">
        <v>1637</v>
      </c>
      <c r="F97" s="118" t="s">
        <v>1169</v>
      </c>
      <c r="G97" s="118" t="s">
        <v>1169</v>
      </c>
      <c r="H97" s="271" t="s">
        <v>1606</v>
      </c>
      <c r="I97" s="83" t="s">
        <v>1554</v>
      </c>
      <c r="J97" s="83">
        <v>2</v>
      </c>
      <c r="K97" s="83"/>
      <c r="L97" s="249" t="s">
        <v>743</v>
      </c>
      <c r="M97" s="110"/>
      <c r="N97" s="110"/>
    </row>
    <row r="99" spans="1:14" x14ac:dyDescent="0.25">
      <c r="F99" s="107"/>
      <c r="G99" s="107"/>
    </row>
  </sheetData>
  <sheetProtection algorithmName="SHA-512" hashValue="+KtLEOFiB9t5lVLxEj1mdUequ/2h3ruOStgrDUvovD7rn1kaGPQkA9W3y7gYPIjatN9lzrz/9b1b3wE1/iwKjw==" saltValue="Vpr9qxA2xvrMCLvZvWDv/Q==" spinCount="100000" sheet="1" selectLockedCells="1"/>
  <autoFilter ref="A2:N90" xr:uid="{00000000-0009-0000-0000-000005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xr:uid="{9E2A9F8D-5236-47E0-BE85-A2D1BBBA71E3}"/>
    </customSheetView>
  </customSheetViews>
  <conditionalFormatting sqref="E1">
    <cfRule type="cellIs" dxfId="10" priority="3" operator="equal">
      <formula>"DO NOT INCLUDE"</formula>
    </cfRule>
  </conditionalFormatting>
  <conditionalFormatting sqref="E21">
    <cfRule type="cellIs" dxfId="9" priority="5" operator="equal">
      <formula>"DO NOT INCLUDE"</formula>
    </cfRule>
  </conditionalFormatting>
  <conditionalFormatting sqref="F1">
    <cfRule type="cellIs" dxfId="8" priority="4" operator="equal">
      <formula>"LDS - PHARMACY CLAIMS "</formula>
    </cfRule>
  </conditionalFormatting>
  <conditionalFormatting sqref="F21">
    <cfRule type="cellIs" dxfId="7" priority="6" operator="equal">
      <formula>"LDS - PHARMACY CLAIMS "</formula>
    </cfRule>
  </conditionalFormatting>
  <pageMargins left="0.25" right="0.25" top="0.75" bottom="0.75" header="0.3" footer="0.3"/>
  <pageSetup paperSize="5" scale="57" fitToHeight="0" orientation="landscape" r:id="rId2"/>
  <headerFooter>
    <oddHeader>&amp;L&amp;D&amp;C&amp;F,&amp;A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5"/>
  <sheetViews>
    <sheetView zoomScaleNormal="100" workbookViewId="0">
      <selection activeCell="C2" sqref="C2"/>
    </sheetView>
  </sheetViews>
  <sheetFormatPr defaultColWidth="9.140625" defaultRowHeight="15" x14ac:dyDescent="0.25"/>
  <cols>
    <col min="1" max="1" width="8.7109375" style="62" customWidth="1"/>
    <col min="2" max="2" width="14.7109375" style="107" customWidth="1"/>
    <col min="3" max="3" width="52.7109375" style="107" customWidth="1"/>
    <col min="4" max="4" width="8.7109375" style="62" customWidth="1"/>
    <col min="5" max="5" width="48.7109375" style="85" customWidth="1"/>
    <col min="6" max="6" width="42.7109375" style="107" hidden="1" customWidth="1"/>
    <col min="7" max="7" width="58.7109375" style="107" hidden="1" customWidth="1"/>
    <col min="8" max="8" width="46.28515625" style="107" hidden="1" customWidth="1"/>
    <col min="9" max="9" width="57.28515625" style="107" hidden="1" customWidth="1"/>
    <col min="10" max="10" width="12" style="107" customWidth="1"/>
    <col min="11" max="11" width="10.140625" style="107" customWidth="1"/>
    <col min="12" max="12" width="9.7109375" style="62" hidden="1" customWidth="1"/>
    <col min="13" max="13" width="7.7109375" style="62" hidden="1" customWidth="1"/>
    <col min="14" max="15" width="9.140625" style="107" hidden="1" customWidth="1"/>
    <col min="16" max="16384" width="9.140625" style="107"/>
  </cols>
  <sheetData>
    <row r="1" spans="1:15" ht="21" x14ac:dyDescent="0.35">
      <c r="A1" s="114" t="s">
        <v>1607</v>
      </c>
      <c r="E1" s="132" t="str">
        <f>IF('Request Form'!B19="N","DO NOT INCLUDE",IF('Request Form'!B19="Y","INCLUDE IN"))</f>
        <v>DO NOT INCLUDE</v>
      </c>
      <c r="F1" s="120" t="str">
        <f>IF(E1="DO NOT INCLUDE", "LDS - PRODUCT ","LDS - PRODUCT")</f>
        <v xml:space="preserve">LDS - PRODUCT </v>
      </c>
      <c r="H1" s="285" t="s">
        <v>1649</v>
      </c>
    </row>
    <row r="2" spans="1:15" s="108" customFormat="1" ht="30" customHeight="1" x14ac:dyDescent="0.25">
      <c r="A2" s="202" t="s">
        <v>724</v>
      </c>
      <c r="B2" s="202" t="s">
        <v>0</v>
      </c>
      <c r="C2" s="202" t="s">
        <v>1</v>
      </c>
      <c r="D2" s="202" t="s">
        <v>725</v>
      </c>
      <c r="E2" s="202" t="s">
        <v>727</v>
      </c>
      <c r="F2" s="202" t="s">
        <v>1591</v>
      </c>
      <c r="G2" s="202" t="s">
        <v>1650</v>
      </c>
      <c r="H2" s="202" t="s">
        <v>1601</v>
      </c>
      <c r="I2" s="202" t="s">
        <v>1143</v>
      </c>
      <c r="J2" s="203" t="s">
        <v>1000</v>
      </c>
      <c r="K2" s="203" t="s">
        <v>1564</v>
      </c>
      <c r="L2" s="204" t="s">
        <v>728</v>
      </c>
      <c r="M2" s="204" t="s">
        <v>662</v>
      </c>
      <c r="N2" s="204" t="s">
        <v>1019</v>
      </c>
      <c r="O2" s="204" t="s">
        <v>746</v>
      </c>
    </row>
    <row r="3" spans="1:15" x14ac:dyDescent="0.25">
      <c r="A3" s="110">
        <v>2</v>
      </c>
      <c r="B3" s="94" t="s">
        <v>743</v>
      </c>
      <c r="C3" s="111" t="s">
        <v>5</v>
      </c>
      <c r="D3" s="117" t="s">
        <v>729</v>
      </c>
      <c r="E3" s="117" t="s">
        <v>730</v>
      </c>
      <c r="F3" s="83" t="s">
        <v>1443</v>
      </c>
      <c r="G3" s="83" t="s">
        <v>818</v>
      </c>
      <c r="H3" s="83" t="s">
        <v>818</v>
      </c>
      <c r="I3" s="83" t="s">
        <v>1116</v>
      </c>
      <c r="J3" s="83" t="s">
        <v>1566</v>
      </c>
      <c r="K3" s="83">
        <v>9</v>
      </c>
      <c r="L3" s="83"/>
      <c r="M3" s="249" t="s">
        <v>743</v>
      </c>
      <c r="N3" s="110"/>
      <c r="O3" s="110"/>
    </row>
    <row r="4" spans="1:15" x14ac:dyDescent="0.25">
      <c r="A4" s="110">
        <v>2</v>
      </c>
      <c r="B4" s="94" t="s">
        <v>743</v>
      </c>
      <c r="C4" s="111" t="s">
        <v>738</v>
      </c>
      <c r="D4" s="117" t="s">
        <v>729</v>
      </c>
      <c r="E4" s="111"/>
      <c r="F4" s="83" t="s">
        <v>1443</v>
      </c>
      <c r="G4" s="83" t="s">
        <v>812</v>
      </c>
      <c r="H4" s="83" t="s">
        <v>812</v>
      </c>
      <c r="I4" s="83"/>
      <c r="J4" s="83" t="s">
        <v>1567</v>
      </c>
      <c r="K4" s="83">
        <v>1</v>
      </c>
      <c r="L4" s="83"/>
      <c r="M4" s="249" t="s">
        <v>1575</v>
      </c>
      <c r="N4" s="110"/>
      <c r="O4" s="110"/>
    </row>
    <row r="5" spans="1:15" x14ac:dyDescent="0.25">
      <c r="A5" s="110">
        <v>2</v>
      </c>
      <c r="B5" s="94" t="s">
        <v>743</v>
      </c>
      <c r="C5" s="111" t="s">
        <v>965</v>
      </c>
      <c r="D5" s="117" t="s">
        <v>729</v>
      </c>
      <c r="E5" s="111"/>
      <c r="F5" s="83" t="s">
        <v>1443</v>
      </c>
      <c r="G5" s="83" t="s">
        <v>966</v>
      </c>
      <c r="H5" s="83" t="s">
        <v>966</v>
      </c>
      <c r="I5" s="83" t="s">
        <v>1117</v>
      </c>
      <c r="J5" s="83" t="s">
        <v>1567</v>
      </c>
      <c r="K5" s="83">
        <v>1</v>
      </c>
      <c r="L5" s="83"/>
      <c r="M5" s="249" t="s">
        <v>1575</v>
      </c>
      <c r="N5" s="110"/>
      <c r="O5" s="110"/>
    </row>
    <row r="6" spans="1:15" x14ac:dyDescent="0.25">
      <c r="A6" s="110">
        <v>2</v>
      </c>
      <c r="B6" s="94" t="s">
        <v>743</v>
      </c>
      <c r="C6" s="111" t="s">
        <v>553</v>
      </c>
      <c r="D6" s="117" t="s">
        <v>729</v>
      </c>
      <c r="E6" s="111"/>
      <c r="F6" s="83" t="s">
        <v>1443</v>
      </c>
      <c r="G6" s="83" t="s">
        <v>755</v>
      </c>
      <c r="H6" s="83" t="s">
        <v>755</v>
      </c>
      <c r="I6" s="83" t="s">
        <v>1127</v>
      </c>
      <c r="J6" s="83" t="s">
        <v>1566</v>
      </c>
      <c r="K6" s="83">
        <v>6</v>
      </c>
      <c r="L6" s="83"/>
      <c r="M6" s="249" t="s">
        <v>743</v>
      </c>
      <c r="N6" s="110"/>
      <c r="O6" s="110"/>
    </row>
    <row r="7" spans="1:15" x14ac:dyDescent="0.25">
      <c r="A7" s="110">
        <v>2</v>
      </c>
      <c r="B7" s="94" t="s">
        <v>743</v>
      </c>
      <c r="C7" s="111" t="s">
        <v>6</v>
      </c>
      <c r="D7" s="117" t="s">
        <v>729</v>
      </c>
      <c r="E7" s="111"/>
      <c r="F7" s="83" t="s">
        <v>1443</v>
      </c>
      <c r="G7" s="83" t="s">
        <v>754</v>
      </c>
      <c r="H7" s="83" t="s">
        <v>754</v>
      </c>
      <c r="I7" s="83" t="s">
        <v>1127</v>
      </c>
      <c r="J7" s="83" t="s">
        <v>1566</v>
      </c>
      <c r="K7" s="83">
        <v>7</v>
      </c>
      <c r="L7" s="83"/>
      <c r="M7" s="249" t="s">
        <v>743</v>
      </c>
      <c r="N7" s="110"/>
      <c r="O7" s="110"/>
    </row>
    <row r="8" spans="1:15" x14ac:dyDescent="0.25">
      <c r="A8" s="110">
        <v>2</v>
      </c>
      <c r="B8" s="94" t="s">
        <v>743</v>
      </c>
      <c r="C8" s="111" t="s">
        <v>1120</v>
      </c>
      <c r="D8" s="117" t="s">
        <v>729</v>
      </c>
      <c r="E8" s="111"/>
      <c r="F8" s="83" t="s">
        <v>1443</v>
      </c>
      <c r="G8" s="83" t="s">
        <v>1118</v>
      </c>
      <c r="H8" s="83" t="s">
        <v>1118</v>
      </c>
      <c r="I8" s="83" t="s">
        <v>1127</v>
      </c>
      <c r="J8" s="83" t="s">
        <v>1566</v>
      </c>
      <c r="K8" s="83">
        <v>8</v>
      </c>
      <c r="L8" s="83"/>
      <c r="M8" s="249" t="s">
        <v>743</v>
      </c>
      <c r="N8" s="110"/>
      <c r="O8" s="110"/>
    </row>
    <row r="9" spans="1:15" x14ac:dyDescent="0.25">
      <c r="A9" s="110">
        <v>2</v>
      </c>
      <c r="B9" s="94" t="s">
        <v>554</v>
      </c>
      <c r="C9" s="83" t="s">
        <v>1441</v>
      </c>
      <c r="D9" s="117" t="s">
        <v>729</v>
      </c>
      <c r="E9" s="117" t="s">
        <v>730</v>
      </c>
      <c r="F9" s="83" t="s">
        <v>1443</v>
      </c>
      <c r="G9" s="83" t="s">
        <v>756</v>
      </c>
      <c r="H9" s="83" t="s">
        <v>756</v>
      </c>
      <c r="I9" s="83"/>
      <c r="J9" s="83" t="s">
        <v>1566</v>
      </c>
      <c r="K9" s="83">
        <v>6</v>
      </c>
      <c r="L9" s="83"/>
      <c r="M9" s="249"/>
      <c r="N9" s="110"/>
      <c r="O9" s="110"/>
    </row>
    <row r="10" spans="1:15" x14ac:dyDescent="0.25">
      <c r="A10" s="110">
        <v>2</v>
      </c>
      <c r="B10" s="94" t="s">
        <v>555</v>
      </c>
      <c r="C10" s="111" t="s">
        <v>734</v>
      </c>
      <c r="D10" s="117" t="s">
        <v>729</v>
      </c>
      <c r="E10" s="111"/>
      <c r="F10" s="83" t="s">
        <v>1443</v>
      </c>
      <c r="G10" s="83" t="s">
        <v>1006</v>
      </c>
      <c r="H10" s="83" t="s">
        <v>1006</v>
      </c>
      <c r="I10" s="83" t="s">
        <v>1126</v>
      </c>
      <c r="J10" s="83" t="s">
        <v>1566</v>
      </c>
      <c r="K10" s="83">
        <v>20</v>
      </c>
      <c r="L10" s="83"/>
      <c r="M10" s="249" t="s">
        <v>743</v>
      </c>
      <c r="N10" s="110" t="s">
        <v>590</v>
      </c>
      <c r="O10" s="110"/>
    </row>
    <row r="11" spans="1:15" x14ac:dyDescent="0.25">
      <c r="A11" s="110">
        <v>2</v>
      </c>
      <c r="B11" s="94" t="s">
        <v>556</v>
      </c>
      <c r="C11" s="111" t="s">
        <v>557</v>
      </c>
      <c r="D11" s="117" t="s">
        <v>729</v>
      </c>
      <c r="E11" s="111"/>
      <c r="F11" s="83" t="s">
        <v>1443</v>
      </c>
      <c r="G11" s="83" t="s">
        <v>819</v>
      </c>
      <c r="H11" s="83" t="s">
        <v>819</v>
      </c>
      <c r="I11" s="83"/>
      <c r="J11" s="83" t="s">
        <v>1554</v>
      </c>
      <c r="K11" s="83">
        <v>3</v>
      </c>
      <c r="L11" s="83"/>
      <c r="M11" s="249"/>
      <c r="N11" s="110"/>
      <c r="O11" s="110"/>
    </row>
    <row r="12" spans="1:15" x14ac:dyDescent="0.25">
      <c r="A12" s="110">
        <v>2</v>
      </c>
      <c r="B12" s="94" t="s">
        <v>558</v>
      </c>
      <c r="C12" s="111" t="s">
        <v>559</v>
      </c>
      <c r="D12" s="117" t="s">
        <v>729</v>
      </c>
      <c r="E12" s="111"/>
      <c r="F12" s="83" t="s">
        <v>1443</v>
      </c>
      <c r="G12" s="83" t="s">
        <v>820</v>
      </c>
      <c r="H12" s="83" t="s">
        <v>820</v>
      </c>
      <c r="I12" s="83"/>
      <c r="J12" s="83" t="s">
        <v>1554</v>
      </c>
      <c r="K12" s="83">
        <v>2</v>
      </c>
      <c r="L12" s="83"/>
      <c r="M12" s="249"/>
      <c r="N12" s="110"/>
      <c r="O12" s="110"/>
    </row>
    <row r="13" spans="1:15" x14ac:dyDescent="0.25">
      <c r="A13" s="110">
        <v>2</v>
      </c>
      <c r="B13" s="94" t="s">
        <v>560</v>
      </c>
      <c r="C13" s="111" t="s">
        <v>561</v>
      </c>
      <c r="D13" s="117" t="s">
        <v>729</v>
      </c>
      <c r="E13" s="111"/>
      <c r="F13" s="83" t="s">
        <v>1443</v>
      </c>
      <c r="G13" s="83" t="s">
        <v>1094</v>
      </c>
      <c r="H13" s="83" t="s">
        <v>1094</v>
      </c>
      <c r="I13" s="83"/>
      <c r="J13" s="83" t="s">
        <v>1554</v>
      </c>
      <c r="K13" s="83">
        <v>4</v>
      </c>
      <c r="L13" s="83"/>
      <c r="M13" s="249" t="s">
        <v>744</v>
      </c>
      <c r="N13" s="110"/>
      <c r="O13" s="110"/>
    </row>
    <row r="14" spans="1:15" x14ac:dyDescent="0.25">
      <c r="A14" s="110">
        <v>2</v>
      </c>
      <c r="B14" s="94" t="s">
        <v>562</v>
      </c>
      <c r="C14" s="111" t="s">
        <v>563</v>
      </c>
      <c r="D14" s="117" t="s">
        <v>729</v>
      </c>
      <c r="E14" s="111"/>
      <c r="F14" s="83" t="s">
        <v>1443</v>
      </c>
      <c r="G14" s="83" t="s">
        <v>821</v>
      </c>
      <c r="H14" s="83" t="s">
        <v>821</v>
      </c>
      <c r="I14" s="83"/>
      <c r="J14" s="83" t="s">
        <v>1566</v>
      </c>
      <c r="K14" s="83">
        <v>1</v>
      </c>
      <c r="L14" s="83"/>
      <c r="M14" s="249"/>
      <c r="N14" s="110"/>
      <c r="O14" s="110"/>
    </row>
    <row r="15" spans="1:15" x14ac:dyDescent="0.25">
      <c r="A15" s="110">
        <v>2</v>
      </c>
      <c r="B15" s="94" t="s">
        <v>564</v>
      </c>
      <c r="C15" s="111" t="s">
        <v>565</v>
      </c>
      <c r="D15" s="117" t="s">
        <v>729</v>
      </c>
      <c r="E15" s="111"/>
      <c r="F15" s="83" t="s">
        <v>1443</v>
      </c>
      <c r="G15" s="83" t="s">
        <v>822</v>
      </c>
      <c r="H15" s="83" t="s">
        <v>822</v>
      </c>
      <c r="I15" s="83"/>
      <c r="J15" s="83" t="s">
        <v>1566</v>
      </c>
      <c r="K15" s="83">
        <v>1</v>
      </c>
      <c r="L15" s="83"/>
      <c r="M15" s="249"/>
      <c r="N15" s="110"/>
      <c r="O15" s="110"/>
    </row>
    <row r="16" spans="1:15" x14ac:dyDescent="0.25">
      <c r="A16" s="110">
        <v>2</v>
      </c>
      <c r="B16" s="94" t="s">
        <v>566</v>
      </c>
      <c r="C16" s="111" t="s">
        <v>567</v>
      </c>
      <c r="D16" s="117" t="s">
        <v>729</v>
      </c>
      <c r="E16" s="111"/>
      <c r="F16" s="83" t="s">
        <v>1443</v>
      </c>
      <c r="G16" s="83" t="s">
        <v>823</v>
      </c>
      <c r="H16" s="83" t="s">
        <v>823</v>
      </c>
      <c r="I16" s="83"/>
      <c r="J16" s="83" t="s">
        <v>1554</v>
      </c>
      <c r="K16" s="83">
        <v>4</v>
      </c>
      <c r="L16" s="83"/>
      <c r="M16" s="249" t="s">
        <v>1130</v>
      </c>
      <c r="N16" s="110"/>
      <c r="O16" s="110"/>
    </row>
    <row r="17" spans="1:15" x14ac:dyDescent="0.25">
      <c r="A17" s="110">
        <v>2</v>
      </c>
      <c r="B17" s="94" t="s">
        <v>566</v>
      </c>
      <c r="C17" s="111" t="s">
        <v>568</v>
      </c>
      <c r="D17" s="117" t="s">
        <v>729</v>
      </c>
      <c r="E17" s="111"/>
      <c r="F17" s="83" t="s">
        <v>1443</v>
      </c>
      <c r="G17" s="83" t="s">
        <v>824</v>
      </c>
      <c r="H17" s="83" t="s">
        <v>824</v>
      </c>
      <c r="I17" s="83"/>
      <c r="J17" s="83" t="s">
        <v>1554</v>
      </c>
      <c r="K17" s="83">
        <v>2</v>
      </c>
      <c r="L17" s="83"/>
      <c r="M17" s="249" t="s">
        <v>1565</v>
      </c>
      <c r="N17" s="110"/>
      <c r="O17" s="110"/>
    </row>
    <row r="18" spans="1:15" x14ac:dyDescent="0.25">
      <c r="A18" s="110">
        <v>2</v>
      </c>
      <c r="B18" s="94" t="s">
        <v>569</v>
      </c>
      <c r="C18" s="111" t="s">
        <v>570</v>
      </c>
      <c r="D18" s="117" t="s">
        <v>729</v>
      </c>
      <c r="E18" s="111"/>
      <c r="F18" s="83" t="s">
        <v>1443</v>
      </c>
      <c r="G18" s="83" t="s">
        <v>825</v>
      </c>
      <c r="H18" s="83" t="s">
        <v>825</v>
      </c>
      <c r="I18" s="83"/>
      <c r="J18" s="83" t="s">
        <v>1554</v>
      </c>
      <c r="K18" s="83">
        <v>4</v>
      </c>
      <c r="L18" s="83"/>
      <c r="M18" s="249" t="s">
        <v>1130</v>
      </c>
      <c r="N18" s="110"/>
      <c r="O18" s="110"/>
    </row>
    <row r="19" spans="1:15" x14ac:dyDescent="0.25">
      <c r="A19" s="110">
        <v>2</v>
      </c>
      <c r="B19" s="94" t="s">
        <v>569</v>
      </c>
      <c r="C19" s="111" t="s">
        <v>571</v>
      </c>
      <c r="D19" s="117" t="s">
        <v>729</v>
      </c>
      <c r="E19" s="111"/>
      <c r="F19" s="83" t="s">
        <v>1443</v>
      </c>
      <c r="G19" s="83" t="s">
        <v>826</v>
      </c>
      <c r="H19" s="83" t="s">
        <v>826</v>
      </c>
      <c r="I19" s="83"/>
      <c r="J19" s="83" t="s">
        <v>1554</v>
      </c>
      <c r="K19" s="83">
        <v>2</v>
      </c>
      <c r="L19" s="83"/>
      <c r="M19" s="249" t="s">
        <v>1565</v>
      </c>
      <c r="N19" s="110"/>
      <c r="O19" s="110"/>
    </row>
    <row r="20" spans="1:15" x14ac:dyDescent="0.25">
      <c r="A20" s="110">
        <v>2</v>
      </c>
      <c r="B20" s="94" t="s">
        <v>572</v>
      </c>
      <c r="C20" s="111" t="s">
        <v>573</v>
      </c>
      <c r="D20" s="117" t="s">
        <v>729</v>
      </c>
      <c r="E20" s="111"/>
      <c r="F20" s="83" t="s">
        <v>1443</v>
      </c>
      <c r="G20" s="83" t="s">
        <v>1095</v>
      </c>
      <c r="H20" s="83" t="s">
        <v>1095</v>
      </c>
      <c r="I20" s="83"/>
      <c r="J20" s="83" t="s">
        <v>1566</v>
      </c>
      <c r="K20" s="83">
        <v>1</v>
      </c>
      <c r="L20" s="83"/>
      <c r="M20" s="249" t="s">
        <v>744</v>
      </c>
      <c r="N20" s="110"/>
      <c r="O20" s="110"/>
    </row>
    <row r="21" spans="1:15" x14ac:dyDescent="0.25">
      <c r="A21" s="110">
        <v>2</v>
      </c>
      <c r="B21" s="94" t="s">
        <v>574</v>
      </c>
      <c r="C21" s="111" t="s">
        <v>575</v>
      </c>
      <c r="D21" s="117" t="s">
        <v>729</v>
      </c>
      <c r="E21" s="111"/>
      <c r="F21" s="83" t="s">
        <v>1443</v>
      </c>
      <c r="G21" s="83" t="s">
        <v>1096</v>
      </c>
      <c r="H21" s="83" t="s">
        <v>1096</v>
      </c>
      <c r="I21" s="83"/>
      <c r="J21" s="83" t="s">
        <v>1554</v>
      </c>
      <c r="K21" s="83">
        <v>3</v>
      </c>
      <c r="L21" s="83"/>
      <c r="M21" s="249" t="s">
        <v>744</v>
      </c>
      <c r="N21" s="110"/>
      <c r="O21" s="110"/>
    </row>
    <row r="22" spans="1:15" x14ac:dyDescent="0.25">
      <c r="A22" s="110">
        <v>2</v>
      </c>
      <c r="B22" s="94" t="s">
        <v>576</v>
      </c>
      <c r="C22" s="111" t="s">
        <v>577</v>
      </c>
      <c r="D22" s="117" t="s">
        <v>729</v>
      </c>
      <c r="E22" s="111"/>
      <c r="F22" s="83" t="s">
        <v>1443</v>
      </c>
      <c r="G22" s="83" t="s">
        <v>1097</v>
      </c>
      <c r="H22" s="83" t="s">
        <v>1097</v>
      </c>
      <c r="I22" s="83"/>
      <c r="J22" s="83" t="s">
        <v>1554</v>
      </c>
      <c r="K22" s="83">
        <v>3</v>
      </c>
      <c r="L22" s="83"/>
      <c r="M22" s="249" t="s">
        <v>744</v>
      </c>
      <c r="N22" s="110"/>
      <c r="O22" s="110"/>
    </row>
    <row r="23" spans="1:15" x14ac:dyDescent="0.25">
      <c r="A23" s="110">
        <v>2</v>
      </c>
      <c r="B23" s="94" t="s">
        <v>578</v>
      </c>
      <c r="C23" s="111" t="s">
        <v>579</v>
      </c>
      <c r="D23" s="117" t="s">
        <v>729</v>
      </c>
      <c r="E23" s="111"/>
      <c r="F23" s="83" t="s">
        <v>1443</v>
      </c>
      <c r="G23" s="83" t="s">
        <v>827</v>
      </c>
      <c r="H23" s="83" t="s">
        <v>827</v>
      </c>
      <c r="I23" s="83"/>
      <c r="J23" s="83" t="s">
        <v>1566</v>
      </c>
      <c r="K23" s="83">
        <v>1</v>
      </c>
      <c r="L23" s="83"/>
      <c r="M23" s="249"/>
      <c r="N23" s="110"/>
      <c r="O23" s="110"/>
    </row>
    <row r="24" spans="1:15" x14ac:dyDescent="0.25">
      <c r="A24" s="110">
        <v>2</v>
      </c>
      <c r="B24" s="94" t="s">
        <v>580</v>
      </c>
      <c r="C24" s="111" t="s">
        <v>581</v>
      </c>
      <c r="D24" s="117" t="s">
        <v>729</v>
      </c>
      <c r="E24" s="111"/>
      <c r="F24" s="83" t="s">
        <v>1443</v>
      </c>
      <c r="G24" s="83" t="s">
        <v>828</v>
      </c>
      <c r="H24" s="83" t="s">
        <v>828</v>
      </c>
      <c r="I24" s="83"/>
      <c r="J24" s="83" t="s">
        <v>1566</v>
      </c>
      <c r="K24" s="83">
        <v>5</v>
      </c>
      <c r="L24" s="83"/>
      <c r="M24" s="249"/>
      <c r="N24" s="110"/>
      <c r="O24" s="110"/>
    </row>
    <row r="25" spans="1:15" x14ac:dyDescent="0.25">
      <c r="A25" s="110">
        <v>2</v>
      </c>
      <c r="B25" s="94" t="s">
        <v>1009</v>
      </c>
      <c r="C25" s="111" t="s">
        <v>1010</v>
      </c>
      <c r="D25" s="117" t="s">
        <v>729</v>
      </c>
      <c r="E25" s="111"/>
      <c r="F25" s="83" t="s">
        <v>1443</v>
      </c>
      <c r="G25" s="83" t="s">
        <v>1011</v>
      </c>
      <c r="H25" s="83" t="s">
        <v>1011</v>
      </c>
      <c r="I25" s="83"/>
      <c r="J25" s="83" t="s">
        <v>1554</v>
      </c>
      <c r="K25" s="83">
        <v>2</v>
      </c>
      <c r="L25" s="83"/>
      <c r="M25" s="249"/>
      <c r="N25" s="110"/>
      <c r="O25" s="110"/>
    </row>
  </sheetData>
  <sheetProtection algorithmName="SHA-512" hashValue="koS0sCtcuKqYSnT76SIza4VvYK+NKo/9o+uQv022aRvcScwbhBW8qvQFdJAXukMdvnBVjjt7D+WkIrSLdA5GrA==" saltValue="Ecmkb0Ps83qOFlQPnUfS3g==" spinCount="100000" sheet="1" selectLockedCells="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xr:uid="{E08089A9-D1FD-45DA-A3AD-ACAF6A32AE67}"/>
    </customSheetView>
  </customSheetViews>
  <conditionalFormatting sqref="E1">
    <cfRule type="cellIs" dxfId="6" priority="1" operator="equal">
      <formula>"DO NOT INCLUDE"</formula>
    </cfRule>
  </conditionalFormatting>
  <conditionalFormatting sqref="F1">
    <cfRule type="cellIs" dxfId="5" priority="2" operator="equal">
      <formula>"LDS - PRODUCT "</formula>
    </cfRule>
  </conditionalFormatting>
  <pageMargins left="0.25" right="0.25" top="0.75" bottom="0.75" header="0.3" footer="0.3"/>
  <pageSetup paperSize="5" scale="64" fitToHeight="0"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6"/>
  <sheetViews>
    <sheetView zoomScaleNormal="100" workbookViewId="0">
      <selection activeCell="C2" sqref="C2"/>
    </sheetView>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7" customWidth="1"/>
    <col min="6" max="6" width="56.28515625" style="85" hidden="1" customWidth="1"/>
    <col min="7" max="8" width="58.7109375" style="85" hidden="1" customWidth="1"/>
    <col min="9" max="9" width="9.28515625" style="85" customWidth="1"/>
    <col min="10" max="10" width="8.140625" style="107" customWidth="1"/>
    <col min="11" max="11" width="10.140625" style="107" hidden="1" customWidth="1"/>
    <col min="12" max="12" width="10.85546875" style="107" hidden="1" customWidth="1"/>
    <col min="13" max="13" width="11.7109375" style="107" hidden="1" customWidth="1"/>
    <col min="14" max="14" width="8.140625" style="62" hidden="1" customWidth="1"/>
    <col min="15" max="16384" width="9.140625" style="107"/>
  </cols>
  <sheetData>
    <row r="1" spans="1:14" ht="21" x14ac:dyDescent="0.35">
      <c r="A1" s="114" t="s">
        <v>1608</v>
      </c>
      <c r="B1" s="107"/>
      <c r="D1" s="62"/>
      <c r="E1" s="132" t="str">
        <f>IF('Request Form'!B20="N","DO NOT INCLUDE",IF('Request Form'!B20="Y","INCLUDE IN"))</f>
        <v>DO NOT INCLUDE</v>
      </c>
      <c r="F1" s="132" t="str">
        <f>IF(E1="DO NOT INCLUDE", "LDS - PROVIDER ","LDS - PROVIDER")</f>
        <v xml:space="preserve">LDS - PROVIDER </v>
      </c>
      <c r="G1" s="85" t="s">
        <v>1651</v>
      </c>
      <c r="J1" s="85"/>
      <c r="N1" s="107"/>
    </row>
    <row r="2" spans="1:14" s="108" customFormat="1" ht="30" customHeight="1" x14ac:dyDescent="0.25">
      <c r="A2" s="202" t="s">
        <v>724</v>
      </c>
      <c r="B2" s="202" t="s">
        <v>0</v>
      </c>
      <c r="C2" s="220" t="s">
        <v>1</v>
      </c>
      <c r="D2" s="202" t="s">
        <v>725</v>
      </c>
      <c r="E2" s="202" t="s">
        <v>727</v>
      </c>
      <c r="F2" s="202" t="s">
        <v>1652</v>
      </c>
      <c r="G2" s="202" t="s">
        <v>1601</v>
      </c>
      <c r="H2" s="202" t="s">
        <v>1143</v>
      </c>
      <c r="I2" s="203" t="s">
        <v>1000</v>
      </c>
      <c r="J2" s="203" t="s">
        <v>1564</v>
      </c>
      <c r="K2" s="204" t="s">
        <v>728</v>
      </c>
      <c r="L2" s="204" t="s">
        <v>662</v>
      </c>
      <c r="M2" s="204" t="s">
        <v>1019</v>
      </c>
      <c r="N2" s="204" t="s">
        <v>746</v>
      </c>
    </row>
    <row r="3" spans="1:14" x14ac:dyDescent="0.25">
      <c r="A3" s="205">
        <v>2</v>
      </c>
      <c r="B3" s="206" t="s">
        <v>586</v>
      </c>
      <c r="C3" s="206" t="s">
        <v>587</v>
      </c>
      <c r="D3" s="205" t="str">
        <f>LOOKUP('Look up tables'!$AM$20,'Look up tables'!$O$4:$P$7)</f>
        <v>-</v>
      </c>
      <c r="E3" s="228" t="s">
        <v>1173</v>
      </c>
      <c r="F3" s="206" t="s">
        <v>1092</v>
      </c>
      <c r="G3" s="206" t="s">
        <v>1092</v>
      </c>
      <c r="H3" s="206" t="s">
        <v>1144</v>
      </c>
      <c r="I3" s="206" t="s">
        <v>1554</v>
      </c>
      <c r="J3" s="206">
        <v>10</v>
      </c>
      <c r="K3" s="206"/>
      <c r="L3" s="246" t="s">
        <v>744</v>
      </c>
      <c r="M3" s="246"/>
      <c r="N3" s="205"/>
    </row>
    <row r="4" spans="1:14" x14ac:dyDescent="0.25">
      <c r="A4" s="205">
        <v>2</v>
      </c>
      <c r="B4" s="206" t="s">
        <v>586</v>
      </c>
      <c r="C4" s="206" t="s">
        <v>1181</v>
      </c>
      <c r="D4" s="205" t="str">
        <f>LOOKUP('Look up tables'!$AN$20,'Look up tables'!$T$4:$U$11)</f>
        <v>-</v>
      </c>
      <c r="E4" s="219"/>
      <c r="F4" s="206" t="s">
        <v>1092</v>
      </c>
      <c r="G4" s="206" t="s">
        <v>1178</v>
      </c>
      <c r="H4" s="206" t="s">
        <v>1145</v>
      </c>
      <c r="I4" s="206" t="s">
        <v>1566</v>
      </c>
      <c r="J4" s="206">
        <v>20</v>
      </c>
      <c r="K4" s="206"/>
      <c r="L4" s="246" t="s">
        <v>744</v>
      </c>
      <c r="M4" s="246" t="s">
        <v>590</v>
      </c>
      <c r="N4" s="205"/>
    </row>
    <row r="5" spans="1:14" x14ac:dyDescent="0.25">
      <c r="A5" s="90"/>
      <c r="B5" s="91"/>
      <c r="C5" s="91"/>
      <c r="D5" s="90"/>
      <c r="E5" s="121"/>
      <c r="F5" s="91"/>
      <c r="G5" s="91"/>
      <c r="H5" s="91"/>
      <c r="I5" s="91"/>
      <c r="J5" s="91"/>
      <c r="K5" s="91"/>
      <c r="L5" s="247"/>
      <c r="M5" s="247"/>
      <c r="N5" s="90"/>
    </row>
    <row r="6" spans="1:14" x14ac:dyDescent="0.25">
      <c r="A6" s="205">
        <v>2</v>
      </c>
      <c r="B6" s="206" t="s">
        <v>588</v>
      </c>
      <c r="C6" s="206" t="s">
        <v>589</v>
      </c>
      <c r="D6" s="205" t="str">
        <f>LOOKUP('Look up tables'!$AM$20,'Look up tables'!$O$4:$P$7)</f>
        <v>-</v>
      </c>
      <c r="E6" s="228" t="s">
        <v>1142</v>
      </c>
      <c r="F6" s="206" t="s">
        <v>1093</v>
      </c>
      <c r="G6" s="206" t="s">
        <v>1093</v>
      </c>
      <c r="H6" s="206" t="s">
        <v>1144</v>
      </c>
      <c r="I6" s="206" t="s">
        <v>1554</v>
      </c>
      <c r="J6" s="206">
        <v>10</v>
      </c>
      <c r="K6" s="206"/>
      <c r="L6" s="246" t="s">
        <v>744</v>
      </c>
      <c r="M6" s="246"/>
      <c r="N6" s="205"/>
    </row>
    <row r="7" spans="1:14" x14ac:dyDescent="0.25">
      <c r="A7" s="205">
        <v>2</v>
      </c>
      <c r="B7" s="206" t="s">
        <v>588</v>
      </c>
      <c r="C7" s="206" t="s">
        <v>1182</v>
      </c>
      <c r="D7" s="205" t="str">
        <f>LOOKUP('Look up tables'!$AN$20,'Look up tables'!$T$4:$U$11)</f>
        <v>-</v>
      </c>
      <c r="E7" s="219"/>
      <c r="F7" s="206" t="s">
        <v>1093</v>
      </c>
      <c r="G7" s="206" t="s">
        <v>1179</v>
      </c>
      <c r="H7" s="206" t="s">
        <v>1145</v>
      </c>
      <c r="I7" s="206" t="s">
        <v>1566</v>
      </c>
      <c r="J7" s="206">
        <v>20</v>
      </c>
      <c r="K7" s="206"/>
      <c r="L7" s="246" t="s">
        <v>744</v>
      </c>
      <c r="M7" s="246" t="s">
        <v>590</v>
      </c>
      <c r="N7" s="205"/>
    </row>
    <row r="8" spans="1:14" x14ac:dyDescent="0.25">
      <c r="A8" s="95"/>
      <c r="B8" s="96"/>
      <c r="C8" s="96"/>
      <c r="D8" s="95"/>
      <c r="E8" s="122"/>
      <c r="F8" s="96"/>
      <c r="G8" s="96"/>
      <c r="H8" s="96"/>
      <c r="I8" s="96"/>
      <c r="J8" s="96"/>
      <c r="K8" s="96"/>
      <c r="L8" s="96"/>
      <c r="M8" s="95"/>
      <c r="N8" s="95"/>
    </row>
    <row r="9" spans="1:14" ht="21" x14ac:dyDescent="0.35">
      <c r="A9" s="114" t="s">
        <v>1172</v>
      </c>
      <c r="B9" s="107"/>
      <c r="D9" s="62"/>
      <c r="E9" s="132" t="str">
        <f>IF('Request Form'!B20="N","DO NOT INCLUDE",IF('Request Form'!B20="Y","INCLUDE IN"))</f>
        <v>DO NOT INCLUDE</v>
      </c>
      <c r="J9" s="85"/>
      <c r="N9" s="107"/>
    </row>
    <row r="10" spans="1:14" s="108" customFormat="1" ht="30" customHeight="1" x14ac:dyDescent="0.25">
      <c r="A10" s="202" t="s">
        <v>724</v>
      </c>
      <c r="B10" s="202" t="s">
        <v>0</v>
      </c>
      <c r="C10" s="220" t="s">
        <v>1</v>
      </c>
      <c r="D10" s="202" t="s">
        <v>725</v>
      </c>
      <c r="E10" s="202" t="s">
        <v>727</v>
      </c>
      <c r="F10" s="202" t="s">
        <v>1604</v>
      </c>
      <c r="G10" s="202" t="s">
        <v>1601</v>
      </c>
      <c r="H10" s="202" t="s">
        <v>1143</v>
      </c>
      <c r="I10" s="203" t="s">
        <v>1000</v>
      </c>
      <c r="J10" s="203" t="s">
        <v>1564</v>
      </c>
      <c r="K10" s="204" t="s">
        <v>728</v>
      </c>
      <c r="L10" s="204" t="s">
        <v>662</v>
      </c>
      <c r="M10" s="204" t="s">
        <v>1019</v>
      </c>
      <c r="N10" s="204" t="s">
        <v>746</v>
      </c>
    </row>
    <row r="11" spans="1:14" x14ac:dyDescent="0.25">
      <c r="A11" s="110">
        <v>2</v>
      </c>
      <c r="B11" s="83" t="s">
        <v>743</v>
      </c>
      <c r="C11" s="83" t="s">
        <v>5</v>
      </c>
      <c r="D11" s="110" t="s">
        <v>729</v>
      </c>
      <c r="E11" s="117" t="s">
        <v>730</v>
      </c>
      <c r="F11" s="83" t="s">
        <v>818</v>
      </c>
      <c r="G11" s="83" t="s">
        <v>818</v>
      </c>
      <c r="H11" s="83"/>
      <c r="I11" s="83" t="s">
        <v>1566</v>
      </c>
      <c r="J11" s="83">
        <v>9</v>
      </c>
      <c r="K11" s="83"/>
      <c r="L11" s="249" t="s">
        <v>743</v>
      </c>
      <c r="M11" s="249"/>
      <c r="N11" s="110"/>
    </row>
    <row r="12" spans="1:14" x14ac:dyDescent="0.25">
      <c r="A12" s="110">
        <v>2</v>
      </c>
      <c r="B12" s="83" t="s">
        <v>743</v>
      </c>
      <c r="C12" s="83" t="s">
        <v>967</v>
      </c>
      <c r="D12" s="110" t="s">
        <v>729</v>
      </c>
      <c r="E12" s="111"/>
      <c r="F12" s="83" t="s">
        <v>970</v>
      </c>
      <c r="G12" s="83" t="s">
        <v>970</v>
      </c>
      <c r="H12" s="83"/>
      <c r="I12" s="83" t="s">
        <v>1567</v>
      </c>
      <c r="J12" s="83">
        <v>1</v>
      </c>
      <c r="K12" s="83"/>
      <c r="L12" s="249" t="s">
        <v>1575</v>
      </c>
      <c r="M12" s="249"/>
      <c r="N12" s="110"/>
    </row>
    <row r="13" spans="1:14" ht="38.25" x14ac:dyDescent="0.25">
      <c r="A13" s="233">
        <v>2</v>
      </c>
      <c r="B13" s="234" t="s">
        <v>1180</v>
      </c>
      <c r="C13" s="234" t="s">
        <v>1174</v>
      </c>
      <c r="D13" s="235" t="s">
        <v>729</v>
      </c>
      <c r="E13" s="257" t="s">
        <v>1175</v>
      </c>
      <c r="F13" s="258" t="s">
        <v>1576</v>
      </c>
      <c r="G13" s="111" t="s">
        <v>1176</v>
      </c>
      <c r="H13" s="258" t="s">
        <v>1177</v>
      </c>
      <c r="I13" s="83" t="s">
        <v>1554</v>
      </c>
      <c r="J13" s="83">
        <v>23</v>
      </c>
      <c r="K13" s="83"/>
      <c r="L13" s="249"/>
      <c r="M13" s="249"/>
      <c r="N13" s="110"/>
    </row>
    <row r="14" spans="1:14" x14ac:dyDescent="0.25">
      <c r="A14" s="110">
        <v>2</v>
      </c>
      <c r="B14" s="83" t="s">
        <v>743</v>
      </c>
      <c r="C14" s="83" t="s">
        <v>553</v>
      </c>
      <c r="D14" s="110" t="s">
        <v>729</v>
      </c>
      <c r="E14" s="83"/>
      <c r="F14" s="83" t="s">
        <v>755</v>
      </c>
      <c r="G14" s="83" t="s">
        <v>755</v>
      </c>
      <c r="H14" s="252" t="s">
        <v>1114</v>
      </c>
      <c r="I14" s="83" t="s">
        <v>1566</v>
      </c>
      <c r="J14" s="83">
        <v>6</v>
      </c>
      <c r="K14" s="83"/>
      <c r="L14" s="249" t="s">
        <v>1346</v>
      </c>
      <c r="M14" s="249"/>
      <c r="N14" s="110"/>
    </row>
    <row r="15" spans="1:14" x14ac:dyDescent="0.25">
      <c r="A15" s="110">
        <v>2</v>
      </c>
      <c r="B15" s="83" t="s">
        <v>743</v>
      </c>
      <c r="C15" s="83" t="s">
        <v>6</v>
      </c>
      <c r="D15" s="110" t="s">
        <v>729</v>
      </c>
      <c r="E15" s="83"/>
      <c r="F15" s="83" t="s">
        <v>754</v>
      </c>
      <c r="G15" s="83" t="s">
        <v>754</v>
      </c>
      <c r="H15" s="252" t="s">
        <v>1114</v>
      </c>
      <c r="I15" s="83" t="s">
        <v>1566</v>
      </c>
      <c r="J15" s="83">
        <v>8</v>
      </c>
      <c r="K15" s="83"/>
      <c r="L15" s="249"/>
      <c r="M15" s="249"/>
      <c r="N15" s="110"/>
    </row>
    <row r="16" spans="1:14" x14ac:dyDescent="0.25">
      <c r="A16" s="110">
        <v>2</v>
      </c>
      <c r="B16" s="83" t="s">
        <v>743</v>
      </c>
      <c r="C16" s="83" t="s">
        <v>1121</v>
      </c>
      <c r="D16" s="110" t="s">
        <v>729</v>
      </c>
      <c r="E16" s="83"/>
      <c r="F16" s="83" t="s">
        <v>1115</v>
      </c>
      <c r="G16" s="83" t="s">
        <v>1115</v>
      </c>
      <c r="H16" s="252" t="s">
        <v>1114</v>
      </c>
      <c r="I16" s="83" t="s">
        <v>1566</v>
      </c>
      <c r="J16" s="83">
        <v>9</v>
      </c>
      <c r="K16" s="83"/>
      <c r="L16" s="249"/>
      <c r="M16" s="249"/>
      <c r="N16" s="110"/>
    </row>
    <row r="17" spans="1:14" x14ac:dyDescent="0.25">
      <c r="A17" s="110">
        <v>2</v>
      </c>
      <c r="B17" s="83" t="s">
        <v>582</v>
      </c>
      <c r="C17" s="83" t="s">
        <v>1441</v>
      </c>
      <c r="D17" s="110" t="s">
        <v>729</v>
      </c>
      <c r="E17" s="117" t="s">
        <v>730</v>
      </c>
      <c r="F17" s="83" t="s">
        <v>756</v>
      </c>
      <c r="G17" s="83" t="s">
        <v>756</v>
      </c>
      <c r="H17" s="83"/>
      <c r="I17" s="83" t="s">
        <v>1566</v>
      </c>
      <c r="J17" s="83">
        <v>6</v>
      </c>
      <c r="K17" s="83"/>
      <c r="L17" s="249"/>
      <c r="M17" s="249"/>
      <c r="N17" s="110"/>
    </row>
    <row r="18" spans="1:14" x14ac:dyDescent="0.25">
      <c r="A18" s="110">
        <v>2</v>
      </c>
      <c r="B18" s="83" t="s">
        <v>583</v>
      </c>
      <c r="C18" s="83" t="s">
        <v>735</v>
      </c>
      <c r="D18" s="110" t="s">
        <v>729</v>
      </c>
      <c r="E18" s="111"/>
      <c r="F18" s="83" t="s">
        <v>1008</v>
      </c>
      <c r="G18" s="83" t="s">
        <v>1008</v>
      </c>
      <c r="H18" s="83"/>
      <c r="I18" s="83" t="s">
        <v>1566</v>
      </c>
      <c r="J18" s="83">
        <v>20</v>
      </c>
      <c r="K18" s="83"/>
      <c r="L18" s="249" t="s">
        <v>743</v>
      </c>
      <c r="M18" s="249" t="s">
        <v>590</v>
      </c>
      <c r="N18" s="110"/>
    </row>
    <row r="19" spans="1:14" x14ac:dyDescent="0.25">
      <c r="A19" s="110">
        <v>2</v>
      </c>
      <c r="B19" s="83" t="s">
        <v>584</v>
      </c>
      <c r="C19" s="83" t="s">
        <v>585</v>
      </c>
      <c r="D19" s="110" t="s">
        <v>729</v>
      </c>
      <c r="E19" s="111"/>
      <c r="F19" s="83" t="s">
        <v>829</v>
      </c>
      <c r="G19" s="83" t="s">
        <v>829</v>
      </c>
      <c r="H19" s="83"/>
      <c r="I19" s="83" t="s">
        <v>1554</v>
      </c>
      <c r="J19" s="83">
        <v>4</v>
      </c>
      <c r="K19" s="83"/>
      <c r="L19" s="249" t="s">
        <v>1130</v>
      </c>
      <c r="M19" s="249"/>
      <c r="N19" s="110"/>
    </row>
    <row r="20" spans="1:14" ht="30" x14ac:dyDescent="0.25">
      <c r="A20" s="110">
        <v>2</v>
      </c>
      <c r="B20" s="83" t="s">
        <v>1502</v>
      </c>
      <c r="C20" s="83" t="s">
        <v>1503</v>
      </c>
      <c r="D20" s="110" t="s">
        <v>729</v>
      </c>
      <c r="E20" s="111"/>
      <c r="F20" s="83" t="s">
        <v>1559</v>
      </c>
      <c r="G20" s="83" t="s">
        <v>1560</v>
      </c>
      <c r="H20" s="79" t="s">
        <v>1561</v>
      </c>
      <c r="I20" s="83" t="s">
        <v>1554</v>
      </c>
      <c r="J20" s="83">
        <v>5</v>
      </c>
      <c r="K20" s="83"/>
      <c r="L20" s="249" t="s">
        <v>743</v>
      </c>
      <c r="M20" s="249"/>
      <c r="N20" s="110"/>
    </row>
    <row r="21" spans="1:14" x14ac:dyDescent="0.25">
      <c r="A21" s="110">
        <v>2</v>
      </c>
      <c r="B21" s="83" t="s">
        <v>1617</v>
      </c>
      <c r="C21" s="83" t="s">
        <v>1618</v>
      </c>
      <c r="D21" s="110" t="s">
        <v>729</v>
      </c>
      <c r="F21" s="83"/>
      <c r="G21" s="111" t="s">
        <v>1619</v>
      </c>
      <c r="H21" s="79" t="s">
        <v>1623</v>
      </c>
      <c r="I21" s="83"/>
      <c r="J21" s="83"/>
      <c r="K21" s="83"/>
      <c r="L21" s="249"/>
      <c r="M21" s="249"/>
      <c r="N21" s="110"/>
    </row>
    <row r="22" spans="1:14" x14ac:dyDescent="0.25">
      <c r="A22" s="110">
        <v>2</v>
      </c>
      <c r="B22" s="83" t="s">
        <v>1620</v>
      </c>
      <c r="C22" s="83" t="s">
        <v>1621</v>
      </c>
      <c r="D22" s="110" t="s">
        <v>729</v>
      </c>
      <c r="F22" s="83"/>
      <c r="G22" s="111" t="s">
        <v>1622</v>
      </c>
      <c r="H22" s="79" t="s">
        <v>1623</v>
      </c>
      <c r="I22" s="83"/>
      <c r="J22" s="83"/>
      <c r="K22" s="83"/>
      <c r="L22" s="249"/>
      <c r="M22" s="249"/>
      <c r="N22" s="110"/>
    </row>
    <row r="23" spans="1:14" x14ac:dyDescent="0.25">
      <c r="A23" s="107"/>
      <c r="B23" s="107"/>
      <c r="C23" s="107"/>
      <c r="D23" s="107"/>
      <c r="E23" s="107"/>
      <c r="F23" s="107"/>
      <c r="G23" s="107"/>
      <c r="H23" s="107"/>
      <c r="I23" s="107"/>
      <c r="N23" s="107"/>
    </row>
    <row r="24" spans="1:14" x14ac:dyDescent="0.25">
      <c r="A24" s="107"/>
      <c r="B24" s="107"/>
      <c r="C24" s="107"/>
      <c r="D24" s="107"/>
      <c r="E24" s="107"/>
      <c r="F24" s="107"/>
      <c r="G24" s="107"/>
      <c r="H24" s="107"/>
      <c r="I24" s="107"/>
      <c r="N24" s="107"/>
    </row>
    <row r="25" spans="1:14" x14ac:dyDescent="0.25">
      <c r="A25" s="107"/>
      <c r="B25" s="107"/>
      <c r="C25" s="107"/>
      <c r="D25" s="107"/>
      <c r="E25" s="107"/>
      <c r="F25" s="107"/>
      <c r="G25" s="107"/>
      <c r="H25" s="107"/>
      <c r="I25" s="107"/>
      <c r="N25" s="107"/>
    </row>
    <row r="26" spans="1:14" x14ac:dyDescent="0.25">
      <c r="A26" s="107"/>
      <c r="B26" s="107"/>
      <c r="C26" s="107"/>
      <c r="D26" s="107"/>
      <c r="E26" s="107"/>
      <c r="F26" s="107"/>
      <c r="G26" s="107"/>
      <c r="H26" s="107"/>
      <c r="I26" s="107"/>
      <c r="N26" s="107"/>
    </row>
    <row r="27" spans="1:14" x14ac:dyDescent="0.25">
      <c r="A27" s="107"/>
      <c r="B27" s="107"/>
      <c r="C27" s="107"/>
      <c r="D27" s="107"/>
      <c r="E27" s="107"/>
      <c r="F27" s="107"/>
      <c r="G27" s="107"/>
      <c r="H27" s="107"/>
      <c r="I27" s="107"/>
      <c r="N27" s="107"/>
    </row>
    <row r="28" spans="1:14" x14ac:dyDescent="0.25">
      <c r="A28" s="107"/>
      <c r="B28" s="107"/>
      <c r="C28" s="107"/>
      <c r="D28" s="107"/>
      <c r="E28" s="107"/>
      <c r="F28" s="107"/>
      <c r="G28" s="107"/>
      <c r="H28" s="107"/>
      <c r="I28" s="107"/>
      <c r="N28" s="107"/>
    </row>
    <row r="29" spans="1:14" x14ac:dyDescent="0.25">
      <c r="A29" s="107"/>
      <c r="B29" s="107"/>
      <c r="C29" s="107"/>
      <c r="D29" s="107"/>
      <c r="E29" s="107"/>
      <c r="F29" s="107"/>
      <c r="G29" s="107"/>
      <c r="H29" s="107"/>
      <c r="I29" s="107"/>
      <c r="N29" s="107"/>
    </row>
    <row r="30" spans="1:14" x14ac:dyDescent="0.25">
      <c r="A30" s="107"/>
      <c r="B30" s="107"/>
      <c r="C30" s="107"/>
      <c r="D30" s="107"/>
      <c r="E30" s="107"/>
      <c r="F30" s="107"/>
      <c r="G30" s="107"/>
      <c r="H30" s="107"/>
      <c r="I30" s="107"/>
      <c r="N30" s="107"/>
    </row>
    <row r="31" spans="1:14" x14ac:dyDescent="0.25">
      <c r="A31" s="107"/>
      <c r="B31" s="107"/>
      <c r="C31" s="107"/>
      <c r="D31" s="107"/>
      <c r="E31" s="107"/>
      <c r="F31" s="107"/>
      <c r="G31" s="107"/>
      <c r="H31" s="107"/>
      <c r="I31" s="107"/>
      <c r="N31" s="107"/>
    </row>
    <row r="32" spans="1:14" ht="15" customHeight="1" x14ac:dyDescent="0.25">
      <c r="A32" s="107"/>
      <c r="B32" s="107"/>
      <c r="C32" s="107"/>
      <c r="D32" s="107"/>
      <c r="E32" s="107"/>
      <c r="F32" s="107"/>
      <c r="G32" s="107"/>
      <c r="H32" s="107"/>
      <c r="I32" s="194"/>
      <c r="J32" s="194"/>
      <c r="K32" s="194"/>
      <c r="N32" s="107"/>
    </row>
    <row r="33" spans="1:13" x14ac:dyDescent="0.25">
      <c r="A33" s="62"/>
      <c r="B33" s="107"/>
      <c r="D33" s="62"/>
      <c r="E33" s="85"/>
      <c r="I33" s="107"/>
      <c r="M33" s="62"/>
    </row>
    <row r="34" spans="1:13" x14ac:dyDescent="0.25">
      <c r="A34" s="62"/>
      <c r="B34" s="107"/>
      <c r="D34" s="62"/>
      <c r="E34" s="85"/>
      <c r="I34" s="107"/>
      <c r="M34" s="62"/>
    </row>
    <row r="35" spans="1:13" x14ac:dyDescent="0.25">
      <c r="A35" s="62"/>
      <c r="B35" s="107"/>
      <c r="D35" s="62"/>
      <c r="E35" s="85"/>
      <c r="I35" s="107"/>
      <c r="M35" s="62"/>
    </row>
    <row r="36" spans="1:13" x14ac:dyDescent="0.25">
      <c r="A36" s="62"/>
      <c r="B36" s="107"/>
      <c r="D36" s="62"/>
      <c r="E36" s="85"/>
      <c r="I36" s="107"/>
      <c r="M36" s="62"/>
    </row>
    <row r="37" spans="1:13" x14ac:dyDescent="0.25">
      <c r="A37" s="62"/>
      <c r="B37" s="107"/>
      <c r="D37" s="62"/>
      <c r="E37" s="85"/>
      <c r="I37" s="107"/>
      <c r="M37" s="62"/>
    </row>
    <row r="38" spans="1:13" x14ac:dyDescent="0.25">
      <c r="A38" s="62"/>
      <c r="B38" s="107"/>
      <c r="D38" s="62"/>
      <c r="E38" s="85"/>
      <c r="I38" s="107"/>
      <c r="M38" s="62"/>
    </row>
    <row r="39" spans="1:13" x14ac:dyDescent="0.25">
      <c r="A39" s="62"/>
      <c r="B39" s="107"/>
      <c r="D39" s="62"/>
      <c r="E39" s="85"/>
      <c r="I39" s="107"/>
      <c r="M39" s="62"/>
    </row>
    <row r="40" spans="1:13" x14ac:dyDescent="0.25">
      <c r="A40" s="62"/>
      <c r="B40" s="107"/>
      <c r="D40" s="62"/>
      <c r="E40" s="85"/>
      <c r="I40" s="107"/>
      <c r="M40" s="62"/>
    </row>
    <row r="41" spans="1:13" x14ac:dyDescent="0.25">
      <c r="A41" s="62"/>
      <c r="B41" s="107"/>
      <c r="D41" s="62"/>
      <c r="E41" s="85"/>
      <c r="I41" s="107"/>
      <c r="M41" s="62"/>
    </row>
    <row r="42" spans="1:13" x14ac:dyDescent="0.25">
      <c r="A42" s="62"/>
      <c r="B42" s="107"/>
      <c r="D42" s="62"/>
      <c r="E42" s="85"/>
      <c r="I42" s="107"/>
      <c r="M42" s="62"/>
    </row>
    <row r="43" spans="1:13" x14ac:dyDescent="0.25">
      <c r="A43" s="62"/>
      <c r="B43" s="107"/>
      <c r="D43" s="62"/>
      <c r="E43" s="85"/>
      <c r="I43" s="107"/>
      <c r="M43" s="62"/>
    </row>
    <row r="44" spans="1:13" x14ac:dyDescent="0.25">
      <c r="A44" s="62"/>
      <c r="B44" s="107"/>
      <c r="D44" s="62"/>
      <c r="E44" s="85"/>
      <c r="I44" s="107"/>
      <c r="M44" s="62"/>
    </row>
    <row r="45" spans="1:13" x14ac:dyDescent="0.25">
      <c r="A45" s="62"/>
      <c r="B45" s="107"/>
      <c r="D45" s="62"/>
      <c r="E45" s="85"/>
      <c r="I45" s="107"/>
      <c r="M45" s="62"/>
    </row>
    <row r="46" spans="1:13" x14ac:dyDescent="0.25">
      <c r="A46" s="62"/>
      <c r="B46" s="107"/>
      <c r="D46" s="62"/>
      <c r="E46" s="85"/>
      <c r="I46" s="107"/>
      <c r="M46" s="62"/>
    </row>
    <row r="47" spans="1:13" x14ac:dyDescent="0.25">
      <c r="A47" s="62"/>
      <c r="B47" s="107"/>
      <c r="D47" s="62"/>
      <c r="E47" s="85"/>
      <c r="I47" s="107"/>
      <c r="M47" s="62"/>
    </row>
    <row r="48" spans="1:13" x14ac:dyDescent="0.25">
      <c r="A48" s="62"/>
      <c r="B48" s="107"/>
      <c r="D48" s="62"/>
      <c r="E48" s="85"/>
      <c r="I48" s="107"/>
      <c r="M48" s="62"/>
    </row>
    <row r="49" spans="1:13" x14ac:dyDescent="0.25">
      <c r="A49" s="62"/>
      <c r="B49" s="107"/>
      <c r="D49" s="62"/>
      <c r="E49" s="85"/>
      <c r="I49" s="107"/>
      <c r="M49" s="62"/>
    </row>
    <row r="50" spans="1:13" x14ac:dyDescent="0.25">
      <c r="A50" s="62"/>
      <c r="B50" s="107"/>
      <c r="D50" s="62"/>
      <c r="E50" s="85"/>
      <c r="I50" s="107"/>
      <c r="M50" s="62"/>
    </row>
    <row r="51" spans="1:13" x14ac:dyDescent="0.25">
      <c r="A51" s="62"/>
      <c r="B51" s="107"/>
      <c r="D51" s="62"/>
      <c r="E51" s="85"/>
      <c r="I51" s="107"/>
      <c r="M51" s="62"/>
    </row>
    <row r="52" spans="1:13" x14ac:dyDescent="0.25">
      <c r="A52" s="62"/>
      <c r="B52" s="107"/>
      <c r="D52" s="62"/>
      <c r="E52" s="85"/>
      <c r="I52" s="107"/>
      <c r="M52" s="62"/>
    </row>
    <row r="53" spans="1:13" x14ac:dyDescent="0.25">
      <c r="A53" s="62"/>
      <c r="B53" s="107"/>
      <c r="D53" s="62"/>
      <c r="E53" s="85"/>
      <c r="I53" s="107"/>
      <c r="M53" s="62"/>
    </row>
    <row r="54" spans="1:13" x14ac:dyDescent="0.25">
      <c r="A54" s="62"/>
      <c r="B54" s="107"/>
      <c r="D54" s="62"/>
      <c r="E54" s="85"/>
      <c r="I54" s="107"/>
      <c r="M54" s="62"/>
    </row>
    <row r="55" spans="1:13" x14ac:dyDescent="0.25">
      <c r="A55" s="62"/>
      <c r="B55" s="107"/>
      <c r="D55" s="62"/>
      <c r="E55" s="85"/>
      <c r="I55" s="107"/>
      <c r="M55" s="62"/>
    </row>
    <row r="56" spans="1:13" x14ac:dyDescent="0.25">
      <c r="A56" s="62"/>
      <c r="B56" s="107"/>
      <c r="D56" s="62"/>
      <c r="E56" s="85"/>
      <c r="I56" s="107"/>
      <c r="M56" s="62"/>
    </row>
    <row r="57" spans="1:13" x14ac:dyDescent="0.25">
      <c r="A57" s="62"/>
      <c r="B57" s="107"/>
      <c r="D57" s="62"/>
      <c r="E57" s="85"/>
      <c r="I57" s="107"/>
      <c r="M57" s="62"/>
    </row>
    <row r="58" spans="1:13" x14ac:dyDescent="0.25">
      <c r="A58" s="62"/>
      <c r="B58" s="107"/>
      <c r="D58" s="62"/>
      <c r="E58" s="85"/>
      <c r="I58" s="107"/>
      <c r="M58" s="62"/>
    </row>
    <row r="59" spans="1:13" x14ac:dyDescent="0.25">
      <c r="A59" s="62"/>
      <c r="B59" s="107"/>
      <c r="D59" s="62"/>
      <c r="E59" s="85"/>
      <c r="I59" s="107"/>
      <c r="M59" s="62"/>
    </row>
    <row r="60" spans="1:13" x14ac:dyDescent="0.25">
      <c r="A60" s="62"/>
      <c r="B60" s="107"/>
      <c r="D60" s="62"/>
      <c r="E60" s="85"/>
      <c r="I60" s="107"/>
      <c r="M60" s="62"/>
    </row>
    <row r="61" spans="1:13" x14ac:dyDescent="0.25">
      <c r="A61" s="62"/>
      <c r="B61" s="107"/>
      <c r="D61" s="62"/>
      <c r="E61" s="85"/>
      <c r="I61" s="107"/>
      <c r="M61" s="62"/>
    </row>
    <row r="62" spans="1:13" x14ac:dyDescent="0.25">
      <c r="I62" s="107"/>
      <c r="M62" s="62"/>
    </row>
    <row r="63" spans="1:13" x14ac:dyDescent="0.25">
      <c r="I63" s="107"/>
      <c r="M63" s="62"/>
    </row>
    <row r="64" spans="1:13" x14ac:dyDescent="0.25">
      <c r="I64" s="107"/>
      <c r="M64" s="62"/>
    </row>
    <row r="65" spans="9:13" x14ac:dyDescent="0.25">
      <c r="I65" s="107"/>
      <c r="M65" s="62"/>
    </row>
    <row r="66" spans="9:13" x14ac:dyDescent="0.25">
      <c r="I66" s="107"/>
      <c r="M66" s="62"/>
    </row>
  </sheetData>
  <sheetProtection algorithmName="SHA-512" hashValue="49Ys4jt8v2fJvwMflXy8KOPbjvejTFN0neKkR03BlXlOHPT3qV0szACYrIhxGlNWSCx48kD8uDtk3ECiZKTvmQ==" saltValue="D9Ts8LRrdolkrrx+M6rGzA==" spinCount="100000" sheet="1" selectLockedCells="1"/>
  <autoFilter ref="A2:N61" xr:uid="{00000000-0009-0000-0000-000007000000}"/>
  <conditionalFormatting sqref="E1">
    <cfRule type="cellIs" dxfId="4" priority="3" operator="equal">
      <formula>"DO NOT INCLUDE"</formula>
    </cfRule>
  </conditionalFormatting>
  <conditionalFormatting sqref="E9">
    <cfRule type="cellIs" dxfId="3" priority="5" operator="equal">
      <formula>"DO NOT INCLUDE"</formula>
    </cfRule>
  </conditionalFormatting>
  <conditionalFormatting sqref="F1">
    <cfRule type="cellIs" dxfId="2" priority="4" operator="equal">
      <formula>"LDS - PROVIDER "</formula>
    </cfRule>
  </conditionalFormatting>
  <pageMargins left="0.25" right="0.25" top="0.75" bottom="0.75" header="0.3" footer="0.3"/>
  <pageSetup paperSize="5" scale="62" fitToHeight="0" orientation="landscape" r:id="rId1"/>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83"/>
  <sheetViews>
    <sheetView workbookViewId="0">
      <selection activeCell="A75" sqref="A75"/>
    </sheetView>
  </sheetViews>
  <sheetFormatPr defaultRowHeight="15" x14ac:dyDescent="0.25"/>
  <cols>
    <col min="1" max="1" width="121.140625" style="9" customWidth="1"/>
    <col min="2" max="2" width="4.285156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3" t="s">
        <v>620</v>
      </c>
    </row>
    <row r="2" spans="1:1" ht="18.75" x14ac:dyDescent="0.25">
      <c r="A2" s="4" t="s">
        <v>1099</v>
      </c>
    </row>
    <row r="3" spans="1:1" x14ac:dyDescent="0.25">
      <c r="A3" s="5" t="s">
        <v>745</v>
      </c>
    </row>
    <row r="4" spans="1:1" ht="30" x14ac:dyDescent="0.25">
      <c r="A4" s="5" t="s">
        <v>732</v>
      </c>
    </row>
    <row r="5" spans="1:1" x14ac:dyDescent="0.25">
      <c r="A5" s="6"/>
    </row>
    <row r="6" spans="1:1" x14ac:dyDescent="0.25">
      <c r="A6" s="5" t="s">
        <v>621</v>
      </c>
    </row>
    <row r="7" spans="1:1" ht="30" x14ac:dyDescent="0.25">
      <c r="A7" s="6" t="s">
        <v>748</v>
      </c>
    </row>
    <row r="8" spans="1:1" x14ac:dyDescent="0.25">
      <c r="A8" s="5"/>
    </row>
    <row r="9" spans="1:1" x14ac:dyDescent="0.25">
      <c r="A9" s="5" t="s">
        <v>1105</v>
      </c>
    </row>
    <row r="10" spans="1:1" ht="47.25" x14ac:dyDescent="0.25">
      <c r="A10" s="72" t="s">
        <v>1101</v>
      </c>
    </row>
    <row r="11" spans="1:1" x14ac:dyDescent="0.25">
      <c r="A11" s="5"/>
    </row>
    <row r="12" spans="1:1" ht="30" x14ac:dyDescent="0.25">
      <c r="A12" s="5" t="s">
        <v>1104</v>
      </c>
    </row>
    <row r="13" spans="1:1" x14ac:dyDescent="0.25">
      <c r="A13" s="6"/>
    </row>
    <row r="14" spans="1:1" ht="30" x14ac:dyDescent="0.25">
      <c r="A14" s="6" t="s">
        <v>622</v>
      </c>
    </row>
    <row r="15" spans="1:1" x14ac:dyDescent="0.25">
      <c r="A15" s="6" t="s">
        <v>623</v>
      </c>
    </row>
    <row r="16" spans="1:1" ht="30" x14ac:dyDescent="0.25">
      <c r="A16" s="5" t="s">
        <v>1100</v>
      </c>
    </row>
    <row r="17" spans="1:1" x14ac:dyDescent="0.25">
      <c r="A17" s="6"/>
    </row>
    <row r="18" spans="1:1" ht="30" x14ac:dyDescent="0.25">
      <c r="A18" s="5" t="s">
        <v>1102</v>
      </c>
    </row>
    <row r="19" spans="1:1" x14ac:dyDescent="0.25">
      <c r="A19" s="5"/>
    </row>
    <row r="20" spans="1:1" x14ac:dyDescent="0.25">
      <c r="A20" s="5" t="s">
        <v>624</v>
      </c>
    </row>
    <row r="21" spans="1:1" x14ac:dyDescent="0.25">
      <c r="A21" s="6" t="s">
        <v>1103</v>
      </c>
    </row>
    <row r="22" spans="1:1" x14ac:dyDescent="0.25">
      <c r="A22" s="6"/>
    </row>
    <row r="23" spans="1:1" x14ac:dyDescent="0.25">
      <c r="A23" s="6" t="s">
        <v>625</v>
      </c>
    </row>
    <row r="24" spans="1:1" x14ac:dyDescent="0.25">
      <c r="A24" s="6"/>
    </row>
    <row r="25" spans="1:1" x14ac:dyDescent="0.25">
      <c r="A25" s="6" t="s">
        <v>626</v>
      </c>
    </row>
    <row r="26" spans="1:1" x14ac:dyDescent="0.25">
      <c r="A26" s="6"/>
    </row>
    <row r="27" spans="1:1" ht="30" x14ac:dyDescent="0.25">
      <c r="A27" s="7" t="s">
        <v>627</v>
      </c>
    </row>
    <row r="28" spans="1:1" x14ac:dyDescent="0.25">
      <c r="A28" s="6"/>
    </row>
    <row r="29" spans="1:1" x14ac:dyDescent="0.25">
      <c r="A29" s="6" t="s">
        <v>628</v>
      </c>
    </row>
    <row r="30" spans="1:1" x14ac:dyDescent="0.25">
      <c r="A30" s="6"/>
    </row>
    <row r="31" spans="1:1" x14ac:dyDescent="0.25">
      <c r="A31" s="6" t="s">
        <v>629</v>
      </c>
    </row>
    <row r="32" spans="1:1" x14ac:dyDescent="0.25">
      <c r="A32" s="6"/>
    </row>
    <row r="33" spans="1:1" x14ac:dyDescent="0.25">
      <c r="A33" s="6" t="s">
        <v>630</v>
      </c>
    </row>
    <row r="34" spans="1:1" x14ac:dyDescent="0.25">
      <c r="A34" s="6"/>
    </row>
    <row r="35" spans="1:1" ht="18.75" customHeight="1" x14ac:dyDescent="0.25">
      <c r="A35" s="73" t="s">
        <v>631</v>
      </c>
    </row>
    <row r="36" spans="1:1" x14ac:dyDescent="0.25">
      <c r="A36" s="74" t="s">
        <v>632</v>
      </c>
    </row>
    <row r="37" spans="1:1" x14ac:dyDescent="0.25">
      <c r="A37" s="75" t="s">
        <v>633</v>
      </c>
    </row>
    <row r="38" spans="1:1" x14ac:dyDescent="0.25">
      <c r="A38" s="74" t="s">
        <v>634</v>
      </c>
    </row>
    <row r="39" spans="1:1" ht="30" x14ac:dyDescent="0.25">
      <c r="A39" s="75" t="s">
        <v>635</v>
      </c>
    </row>
    <row r="41" spans="1:1" x14ac:dyDescent="0.25">
      <c r="A41" s="6" t="s">
        <v>636</v>
      </c>
    </row>
    <row r="42" spans="1:1" x14ac:dyDescent="0.25">
      <c r="A42" s="6"/>
    </row>
    <row r="43" spans="1:1" x14ac:dyDescent="0.25">
      <c r="A43" s="6" t="s">
        <v>637</v>
      </c>
    </row>
    <row r="44" spans="1:1" x14ac:dyDescent="0.25">
      <c r="A44" s="6" t="s">
        <v>626</v>
      </c>
    </row>
    <row r="45" spans="1:1" x14ac:dyDescent="0.25">
      <c r="A45" s="6"/>
    </row>
    <row r="46" spans="1:1" x14ac:dyDescent="0.25">
      <c r="A46" s="6" t="s">
        <v>638</v>
      </c>
    </row>
    <row r="47" spans="1:1" x14ac:dyDescent="0.25">
      <c r="A47" s="6"/>
    </row>
    <row r="48" spans="1:1" x14ac:dyDescent="0.25">
      <c r="A48" s="5" t="s">
        <v>639</v>
      </c>
    </row>
    <row r="49" spans="1:1" x14ac:dyDescent="0.25">
      <c r="A49" s="6" t="s">
        <v>1103</v>
      </c>
    </row>
    <row r="50" spans="1:1" x14ac:dyDescent="0.25">
      <c r="A50" s="6"/>
    </row>
    <row r="51" spans="1:1" x14ac:dyDescent="0.25">
      <c r="A51" s="6" t="s">
        <v>625</v>
      </c>
    </row>
    <row r="52" spans="1:1" x14ac:dyDescent="0.25">
      <c r="A52" s="6"/>
    </row>
    <row r="53" spans="1:1" x14ac:dyDescent="0.25">
      <c r="A53" s="6" t="s">
        <v>640</v>
      </c>
    </row>
    <row r="54" spans="1:1" x14ac:dyDescent="0.25">
      <c r="A54" s="6"/>
    </row>
    <row r="55" spans="1:1" ht="30" x14ac:dyDescent="0.25">
      <c r="A55" s="7" t="s">
        <v>641</v>
      </c>
    </row>
    <row r="56" spans="1:1" x14ac:dyDescent="0.25">
      <c r="A56" s="6"/>
    </row>
    <row r="57" spans="1:1" x14ac:dyDescent="0.25">
      <c r="A57" s="6" t="s">
        <v>628</v>
      </c>
    </row>
    <row r="58" spans="1:1" x14ac:dyDescent="0.25">
      <c r="A58" s="6"/>
    </row>
    <row r="59" spans="1:1" x14ac:dyDescent="0.25">
      <c r="A59" s="6" t="s">
        <v>629</v>
      </c>
    </row>
    <row r="60" spans="1:1" x14ac:dyDescent="0.25">
      <c r="A60" s="6"/>
    </row>
    <row r="61" spans="1:1" x14ac:dyDescent="0.25">
      <c r="A61" s="6" t="s">
        <v>630</v>
      </c>
    </row>
    <row r="62" spans="1:1" x14ac:dyDescent="0.25">
      <c r="A62" s="6"/>
    </row>
    <row r="63" spans="1:1" x14ac:dyDescent="0.25">
      <c r="A63" s="6" t="s">
        <v>636</v>
      </c>
    </row>
    <row r="64" spans="1:1" x14ac:dyDescent="0.25">
      <c r="A64" s="6"/>
    </row>
    <row r="65" spans="1:1" x14ac:dyDescent="0.25">
      <c r="A65" s="6" t="s">
        <v>642</v>
      </c>
    </row>
    <row r="66" spans="1:1" x14ac:dyDescent="0.25">
      <c r="A66" s="6" t="s">
        <v>626</v>
      </c>
    </row>
    <row r="67" spans="1:1" x14ac:dyDescent="0.25">
      <c r="A67" s="6"/>
    </row>
    <row r="68" spans="1:1" x14ac:dyDescent="0.25">
      <c r="A68" s="6" t="s">
        <v>643</v>
      </c>
    </row>
    <row r="69" spans="1:1" x14ac:dyDescent="0.25">
      <c r="A69" s="6"/>
    </row>
    <row r="70" spans="1:1" ht="30" x14ac:dyDescent="0.25">
      <c r="A70" s="6" t="s">
        <v>644</v>
      </c>
    </row>
    <row r="71" spans="1:1" x14ac:dyDescent="0.25">
      <c r="A71" s="6"/>
    </row>
    <row r="72" spans="1:1" x14ac:dyDescent="0.25">
      <c r="A72" s="5" t="s">
        <v>645</v>
      </c>
    </row>
    <row r="73" spans="1:1" x14ac:dyDescent="0.25">
      <c r="A73" s="6" t="s">
        <v>1103</v>
      </c>
    </row>
    <row r="74" spans="1:1" x14ac:dyDescent="0.25">
      <c r="A74" s="6"/>
    </row>
    <row r="75" spans="1:1" x14ac:dyDescent="0.25">
      <c r="A75" s="8" t="s">
        <v>646</v>
      </c>
    </row>
    <row r="78" spans="1:1" x14ac:dyDescent="0.25">
      <c r="A78" s="49" t="s">
        <v>753</v>
      </c>
    </row>
    <row r="79" spans="1:1" x14ac:dyDescent="0.25">
      <c r="A79" s="47" t="s">
        <v>750</v>
      </c>
    </row>
    <row r="80" spans="1:1" x14ac:dyDescent="0.25">
      <c r="A80" s="48" t="s">
        <v>752</v>
      </c>
    </row>
    <row r="81" spans="1:1" x14ac:dyDescent="0.25">
      <c r="A81" s="48" t="s">
        <v>751</v>
      </c>
    </row>
    <row r="83" spans="1:1" x14ac:dyDescent="0.25">
      <c r="A83" s="76" t="s">
        <v>1106</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J23"/>
  <sheetViews>
    <sheetView workbookViewId="0"/>
  </sheetViews>
  <sheetFormatPr defaultRowHeight="15" x14ac:dyDescent="0.25"/>
  <cols>
    <col min="1" max="1" width="13.28515625" customWidth="1"/>
    <col min="2" max="11" width="9.140625" customWidth="1"/>
  </cols>
  <sheetData>
    <row r="1" spans="1:10" s="11" customFormat="1" ht="18.75" x14ac:dyDescent="0.25">
      <c r="A1" s="10" t="s">
        <v>647</v>
      </c>
    </row>
    <row r="2" spans="1:10" s="11" customFormat="1" ht="18.75" x14ac:dyDescent="0.3">
      <c r="A2" s="12" t="s">
        <v>648</v>
      </c>
    </row>
    <row r="3" spans="1:10" x14ac:dyDescent="0.25">
      <c r="A3" s="13"/>
    </row>
    <row r="4" spans="1:10" ht="41.65" customHeight="1" x14ac:dyDescent="0.25">
      <c r="A4" s="299" t="s">
        <v>649</v>
      </c>
      <c r="B4" s="300"/>
      <c r="C4" s="300"/>
      <c r="D4" s="300"/>
      <c r="E4" s="300"/>
      <c r="F4" s="300"/>
      <c r="G4" s="300"/>
      <c r="H4" s="300"/>
      <c r="I4" s="300"/>
      <c r="J4" s="300"/>
    </row>
    <row r="5" spans="1:10" x14ac:dyDescent="0.25">
      <c r="A5" s="14" t="s">
        <v>650</v>
      </c>
    </row>
    <row r="6" spans="1:10" x14ac:dyDescent="0.25">
      <c r="A6" s="14" t="s">
        <v>651</v>
      </c>
    </row>
    <row r="7" spans="1:10" ht="72" customHeight="1" x14ac:dyDescent="0.25">
      <c r="A7" s="301" t="s">
        <v>652</v>
      </c>
      <c r="B7" s="300"/>
      <c r="C7" s="300"/>
      <c r="D7" s="300"/>
      <c r="E7" s="300"/>
      <c r="F7" s="300"/>
      <c r="G7" s="300"/>
      <c r="H7" s="300"/>
      <c r="I7" s="300"/>
      <c r="J7" s="300"/>
    </row>
    <row r="8" spans="1:10" ht="28.15" customHeight="1" x14ac:dyDescent="0.25">
      <c r="A8" s="302" t="s">
        <v>653</v>
      </c>
      <c r="B8" s="300"/>
      <c r="C8" s="300"/>
      <c r="D8" s="300"/>
      <c r="E8" s="300"/>
      <c r="F8" s="300"/>
      <c r="G8" s="300"/>
      <c r="H8" s="300"/>
      <c r="I8" s="300"/>
      <c r="J8" s="300"/>
    </row>
    <row r="9" spans="1:10" x14ac:dyDescent="0.25">
      <c r="A9" s="14" t="s">
        <v>654</v>
      </c>
    </row>
    <row r="10" spans="1:10" x14ac:dyDescent="0.25">
      <c r="A10" s="15"/>
    </row>
    <row r="11" spans="1:10" ht="43.15" customHeight="1" x14ac:dyDescent="0.25">
      <c r="A11" s="303" t="s">
        <v>655</v>
      </c>
      <c r="B11" s="300"/>
      <c r="C11" s="300"/>
      <c r="D11" s="300"/>
      <c r="E11" s="300"/>
      <c r="F11" s="300"/>
      <c r="G11" s="300"/>
      <c r="H11" s="300"/>
      <c r="I11" s="300"/>
      <c r="J11" s="300"/>
    </row>
    <row r="12" spans="1:10" x14ac:dyDescent="0.25">
      <c r="A12" s="16" t="s">
        <v>166</v>
      </c>
      <c r="B12" s="16" t="s">
        <v>168</v>
      </c>
    </row>
    <row r="13" spans="1:10" x14ac:dyDescent="0.25">
      <c r="A13" s="16" t="s">
        <v>169</v>
      </c>
      <c r="B13" s="16" t="s">
        <v>171</v>
      </c>
    </row>
    <row r="14" spans="1:10" x14ac:dyDescent="0.25">
      <c r="A14" s="16" t="s">
        <v>172</v>
      </c>
      <c r="B14" s="16" t="s">
        <v>47</v>
      </c>
    </row>
    <row r="15" spans="1:10" x14ac:dyDescent="0.25">
      <c r="A15" s="16" t="s">
        <v>173</v>
      </c>
      <c r="B15" s="16" t="s">
        <v>50</v>
      </c>
    </row>
    <row r="16" spans="1:10" x14ac:dyDescent="0.25">
      <c r="A16" s="16" t="s">
        <v>174</v>
      </c>
      <c r="B16" s="16" t="s">
        <v>175</v>
      </c>
    </row>
    <row r="17" spans="1:2" x14ac:dyDescent="0.25">
      <c r="A17" s="1" t="s">
        <v>103</v>
      </c>
      <c r="B17" s="1" t="s">
        <v>9</v>
      </c>
    </row>
    <row r="18" spans="1:2" x14ac:dyDescent="0.25">
      <c r="A18" s="1" t="s">
        <v>106</v>
      </c>
      <c r="B18" s="1" t="s">
        <v>12</v>
      </c>
    </row>
    <row r="20" spans="1:2" x14ac:dyDescent="0.25">
      <c r="A20" t="s">
        <v>656</v>
      </c>
    </row>
    <row r="22" spans="1:2" ht="23.25" customHeight="1" x14ac:dyDescent="0.25">
      <c r="A22" s="47" t="s">
        <v>749</v>
      </c>
    </row>
    <row r="23" spans="1:2" x14ac:dyDescent="0.25">
      <c r="A23" s="46"/>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F51"/>
  <sheetViews>
    <sheetView workbookViewId="0"/>
  </sheetViews>
  <sheetFormatPr defaultRowHeight="15.75" x14ac:dyDescent="0.25"/>
  <cols>
    <col min="1" max="1" width="4.7109375" style="17" customWidth="1"/>
    <col min="2" max="2" width="12.7109375" style="17" customWidth="1"/>
    <col min="3" max="3" width="76.28515625" style="39" customWidth="1"/>
    <col min="4" max="4" width="12.7109375" style="17" customWidth="1"/>
    <col min="5" max="5" width="8.28515625" style="17" customWidth="1"/>
    <col min="6" max="6" width="43.7109375" style="17" customWidth="1"/>
    <col min="7" max="256" width="9.140625" style="17"/>
    <col min="257" max="257" width="4.7109375" style="17" customWidth="1"/>
    <col min="258" max="258" width="12.7109375" style="17" customWidth="1"/>
    <col min="259" max="259" width="76.28515625" style="17" customWidth="1"/>
    <col min="260" max="260" width="12.7109375" style="17" customWidth="1"/>
    <col min="261" max="261" width="8.28515625" style="17" customWidth="1"/>
    <col min="262" max="262" width="43.7109375" style="17" customWidth="1"/>
    <col min="263" max="512" width="9.140625" style="17"/>
    <col min="513" max="513" width="4.7109375" style="17" customWidth="1"/>
    <col min="514" max="514" width="12.7109375" style="17" customWidth="1"/>
    <col min="515" max="515" width="76.28515625" style="17" customWidth="1"/>
    <col min="516" max="516" width="12.7109375" style="17" customWidth="1"/>
    <col min="517" max="517" width="8.28515625" style="17" customWidth="1"/>
    <col min="518" max="518" width="43.7109375" style="17" customWidth="1"/>
    <col min="519" max="768" width="9.140625" style="17"/>
    <col min="769" max="769" width="4.7109375" style="17" customWidth="1"/>
    <col min="770" max="770" width="12.7109375" style="17" customWidth="1"/>
    <col min="771" max="771" width="76.28515625" style="17" customWidth="1"/>
    <col min="772" max="772" width="12.7109375" style="17" customWidth="1"/>
    <col min="773" max="773" width="8.28515625" style="17" customWidth="1"/>
    <col min="774" max="774" width="43.7109375" style="17" customWidth="1"/>
    <col min="775" max="1024" width="9.140625" style="17"/>
    <col min="1025" max="1025" width="4.7109375" style="17" customWidth="1"/>
    <col min="1026" max="1026" width="12.7109375" style="17" customWidth="1"/>
    <col min="1027" max="1027" width="76.28515625" style="17" customWidth="1"/>
    <col min="1028" max="1028" width="12.7109375" style="17" customWidth="1"/>
    <col min="1029" max="1029" width="8.28515625" style="17" customWidth="1"/>
    <col min="1030" max="1030" width="43.7109375" style="17" customWidth="1"/>
    <col min="1031" max="1280" width="9.140625" style="17"/>
    <col min="1281" max="1281" width="4.7109375" style="17" customWidth="1"/>
    <col min="1282" max="1282" width="12.7109375" style="17" customWidth="1"/>
    <col min="1283" max="1283" width="76.28515625" style="17" customWidth="1"/>
    <col min="1284" max="1284" width="12.7109375" style="17" customWidth="1"/>
    <col min="1285" max="1285" width="8.28515625" style="17" customWidth="1"/>
    <col min="1286" max="1286" width="43.7109375" style="17" customWidth="1"/>
    <col min="1287" max="1536" width="9.140625" style="17"/>
    <col min="1537" max="1537" width="4.7109375" style="17" customWidth="1"/>
    <col min="1538" max="1538" width="12.7109375" style="17" customWidth="1"/>
    <col min="1539" max="1539" width="76.28515625" style="17" customWidth="1"/>
    <col min="1540" max="1540" width="12.7109375" style="17" customWidth="1"/>
    <col min="1541" max="1541" width="8.28515625" style="17" customWidth="1"/>
    <col min="1542" max="1542" width="43.7109375" style="17" customWidth="1"/>
    <col min="1543" max="1792" width="9.140625" style="17"/>
    <col min="1793" max="1793" width="4.7109375" style="17" customWidth="1"/>
    <col min="1794" max="1794" width="12.7109375" style="17" customWidth="1"/>
    <col min="1795" max="1795" width="76.28515625" style="17" customWidth="1"/>
    <col min="1796" max="1796" width="12.7109375" style="17" customWidth="1"/>
    <col min="1797" max="1797" width="8.28515625" style="17" customWidth="1"/>
    <col min="1798" max="1798" width="43.7109375" style="17" customWidth="1"/>
    <col min="1799" max="2048" width="9.140625" style="17"/>
    <col min="2049" max="2049" width="4.7109375" style="17" customWidth="1"/>
    <col min="2050" max="2050" width="12.7109375" style="17" customWidth="1"/>
    <col min="2051" max="2051" width="76.28515625" style="17" customWidth="1"/>
    <col min="2052" max="2052" width="12.7109375" style="17" customWidth="1"/>
    <col min="2053" max="2053" width="8.28515625" style="17" customWidth="1"/>
    <col min="2054" max="2054" width="43.7109375" style="17" customWidth="1"/>
    <col min="2055" max="2304" width="9.140625" style="17"/>
    <col min="2305" max="2305" width="4.7109375" style="17" customWidth="1"/>
    <col min="2306" max="2306" width="12.7109375" style="17" customWidth="1"/>
    <col min="2307" max="2307" width="76.28515625" style="17" customWidth="1"/>
    <col min="2308" max="2308" width="12.7109375" style="17" customWidth="1"/>
    <col min="2309" max="2309" width="8.28515625" style="17" customWidth="1"/>
    <col min="2310" max="2310" width="43.7109375" style="17" customWidth="1"/>
    <col min="2311" max="2560" width="9.140625" style="17"/>
    <col min="2561" max="2561" width="4.7109375" style="17" customWidth="1"/>
    <col min="2562" max="2562" width="12.7109375" style="17" customWidth="1"/>
    <col min="2563" max="2563" width="76.28515625" style="17" customWidth="1"/>
    <col min="2564" max="2564" width="12.7109375" style="17" customWidth="1"/>
    <col min="2565" max="2565" width="8.28515625" style="17" customWidth="1"/>
    <col min="2566" max="2566" width="43.7109375" style="17" customWidth="1"/>
    <col min="2567" max="2816" width="9.140625" style="17"/>
    <col min="2817" max="2817" width="4.7109375" style="17" customWidth="1"/>
    <col min="2818" max="2818" width="12.7109375" style="17" customWidth="1"/>
    <col min="2819" max="2819" width="76.28515625" style="17" customWidth="1"/>
    <col min="2820" max="2820" width="12.7109375" style="17" customWidth="1"/>
    <col min="2821" max="2821" width="8.28515625" style="17" customWidth="1"/>
    <col min="2822" max="2822" width="43.7109375" style="17" customWidth="1"/>
    <col min="2823" max="3072" width="9.140625" style="17"/>
    <col min="3073" max="3073" width="4.7109375" style="17" customWidth="1"/>
    <col min="3074" max="3074" width="12.7109375" style="17" customWidth="1"/>
    <col min="3075" max="3075" width="76.28515625" style="17" customWidth="1"/>
    <col min="3076" max="3076" width="12.7109375" style="17" customWidth="1"/>
    <col min="3077" max="3077" width="8.28515625" style="17" customWidth="1"/>
    <col min="3078" max="3078" width="43.7109375" style="17" customWidth="1"/>
    <col min="3079" max="3328" width="9.140625" style="17"/>
    <col min="3329" max="3329" width="4.7109375" style="17" customWidth="1"/>
    <col min="3330" max="3330" width="12.7109375" style="17" customWidth="1"/>
    <col min="3331" max="3331" width="76.28515625" style="17" customWidth="1"/>
    <col min="3332" max="3332" width="12.7109375" style="17" customWidth="1"/>
    <col min="3333" max="3333" width="8.28515625" style="17" customWidth="1"/>
    <col min="3334" max="3334" width="43.7109375" style="17" customWidth="1"/>
    <col min="3335" max="3584" width="9.140625" style="17"/>
    <col min="3585" max="3585" width="4.7109375" style="17" customWidth="1"/>
    <col min="3586" max="3586" width="12.7109375" style="17" customWidth="1"/>
    <col min="3587" max="3587" width="76.28515625" style="17" customWidth="1"/>
    <col min="3588" max="3588" width="12.7109375" style="17" customWidth="1"/>
    <col min="3589" max="3589" width="8.28515625" style="17" customWidth="1"/>
    <col min="3590" max="3590" width="43.7109375" style="17" customWidth="1"/>
    <col min="3591" max="3840" width="9.140625" style="17"/>
    <col min="3841" max="3841" width="4.7109375" style="17" customWidth="1"/>
    <col min="3842" max="3842" width="12.7109375" style="17" customWidth="1"/>
    <col min="3843" max="3843" width="76.28515625" style="17" customWidth="1"/>
    <col min="3844" max="3844" width="12.7109375" style="17" customWidth="1"/>
    <col min="3845" max="3845" width="8.28515625" style="17" customWidth="1"/>
    <col min="3846" max="3846" width="43.7109375" style="17" customWidth="1"/>
    <col min="3847" max="4096" width="9.140625" style="17"/>
    <col min="4097" max="4097" width="4.7109375" style="17" customWidth="1"/>
    <col min="4098" max="4098" width="12.7109375" style="17" customWidth="1"/>
    <col min="4099" max="4099" width="76.28515625" style="17" customWidth="1"/>
    <col min="4100" max="4100" width="12.7109375" style="17" customWidth="1"/>
    <col min="4101" max="4101" width="8.28515625" style="17" customWidth="1"/>
    <col min="4102" max="4102" width="43.7109375" style="17" customWidth="1"/>
    <col min="4103" max="4352" width="9.140625" style="17"/>
    <col min="4353" max="4353" width="4.7109375" style="17" customWidth="1"/>
    <col min="4354" max="4354" width="12.7109375" style="17" customWidth="1"/>
    <col min="4355" max="4355" width="76.28515625" style="17" customWidth="1"/>
    <col min="4356" max="4356" width="12.7109375" style="17" customWidth="1"/>
    <col min="4357" max="4357" width="8.28515625" style="17" customWidth="1"/>
    <col min="4358" max="4358" width="43.7109375" style="17" customWidth="1"/>
    <col min="4359" max="4608" width="9.140625" style="17"/>
    <col min="4609" max="4609" width="4.7109375" style="17" customWidth="1"/>
    <col min="4610" max="4610" width="12.7109375" style="17" customWidth="1"/>
    <col min="4611" max="4611" width="76.28515625" style="17" customWidth="1"/>
    <col min="4612" max="4612" width="12.7109375" style="17" customWidth="1"/>
    <col min="4613" max="4613" width="8.28515625" style="17" customWidth="1"/>
    <col min="4614" max="4614" width="43.7109375" style="17" customWidth="1"/>
    <col min="4615" max="4864" width="9.140625" style="17"/>
    <col min="4865" max="4865" width="4.7109375" style="17" customWidth="1"/>
    <col min="4866" max="4866" width="12.7109375" style="17" customWidth="1"/>
    <col min="4867" max="4867" width="76.28515625" style="17" customWidth="1"/>
    <col min="4868" max="4868" width="12.7109375" style="17" customWidth="1"/>
    <col min="4869" max="4869" width="8.28515625" style="17" customWidth="1"/>
    <col min="4870" max="4870" width="43.7109375" style="17" customWidth="1"/>
    <col min="4871" max="5120" width="9.140625" style="17"/>
    <col min="5121" max="5121" width="4.7109375" style="17" customWidth="1"/>
    <col min="5122" max="5122" width="12.7109375" style="17" customWidth="1"/>
    <col min="5123" max="5123" width="76.28515625" style="17" customWidth="1"/>
    <col min="5124" max="5124" width="12.7109375" style="17" customWidth="1"/>
    <col min="5125" max="5125" width="8.28515625" style="17" customWidth="1"/>
    <col min="5126" max="5126" width="43.7109375" style="17" customWidth="1"/>
    <col min="5127" max="5376" width="9.140625" style="17"/>
    <col min="5377" max="5377" width="4.7109375" style="17" customWidth="1"/>
    <col min="5378" max="5378" width="12.7109375" style="17" customWidth="1"/>
    <col min="5379" max="5379" width="76.28515625" style="17" customWidth="1"/>
    <col min="5380" max="5380" width="12.7109375" style="17" customWidth="1"/>
    <col min="5381" max="5381" width="8.28515625" style="17" customWidth="1"/>
    <col min="5382" max="5382" width="43.7109375" style="17" customWidth="1"/>
    <col min="5383" max="5632" width="9.140625" style="17"/>
    <col min="5633" max="5633" width="4.7109375" style="17" customWidth="1"/>
    <col min="5634" max="5634" width="12.7109375" style="17" customWidth="1"/>
    <col min="5635" max="5635" width="76.28515625" style="17" customWidth="1"/>
    <col min="5636" max="5636" width="12.7109375" style="17" customWidth="1"/>
    <col min="5637" max="5637" width="8.28515625" style="17" customWidth="1"/>
    <col min="5638" max="5638" width="43.7109375" style="17" customWidth="1"/>
    <col min="5639" max="5888" width="9.140625" style="17"/>
    <col min="5889" max="5889" width="4.7109375" style="17" customWidth="1"/>
    <col min="5890" max="5890" width="12.7109375" style="17" customWidth="1"/>
    <col min="5891" max="5891" width="76.28515625" style="17" customWidth="1"/>
    <col min="5892" max="5892" width="12.7109375" style="17" customWidth="1"/>
    <col min="5893" max="5893" width="8.28515625" style="17" customWidth="1"/>
    <col min="5894" max="5894" width="43.7109375" style="17" customWidth="1"/>
    <col min="5895" max="6144" width="9.140625" style="17"/>
    <col min="6145" max="6145" width="4.7109375" style="17" customWidth="1"/>
    <col min="6146" max="6146" width="12.7109375" style="17" customWidth="1"/>
    <col min="6147" max="6147" width="76.28515625" style="17" customWidth="1"/>
    <col min="6148" max="6148" width="12.7109375" style="17" customWidth="1"/>
    <col min="6149" max="6149" width="8.28515625" style="17" customWidth="1"/>
    <col min="6150" max="6150" width="43.7109375" style="17" customWidth="1"/>
    <col min="6151" max="6400" width="9.140625" style="17"/>
    <col min="6401" max="6401" width="4.7109375" style="17" customWidth="1"/>
    <col min="6402" max="6402" width="12.7109375" style="17" customWidth="1"/>
    <col min="6403" max="6403" width="76.28515625" style="17" customWidth="1"/>
    <col min="6404" max="6404" width="12.7109375" style="17" customWidth="1"/>
    <col min="6405" max="6405" width="8.28515625" style="17" customWidth="1"/>
    <col min="6406" max="6406" width="43.7109375" style="17" customWidth="1"/>
    <col min="6407" max="6656" width="9.140625" style="17"/>
    <col min="6657" max="6657" width="4.7109375" style="17" customWidth="1"/>
    <col min="6658" max="6658" width="12.7109375" style="17" customWidth="1"/>
    <col min="6659" max="6659" width="76.28515625" style="17" customWidth="1"/>
    <col min="6660" max="6660" width="12.7109375" style="17" customWidth="1"/>
    <col min="6661" max="6661" width="8.28515625" style="17" customWidth="1"/>
    <col min="6662" max="6662" width="43.7109375" style="17" customWidth="1"/>
    <col min="6663" max="6912" width="9.140625" style="17"/>
    <col min="6913" max="6913" width="4.7109375" style="17" customWidth="1"/>
    <col min="6914" max="6914" width="12.7109375" style="17" customWidth="1"/>
    <col min="6915" max="6915" width="76.28515625" style="17" customWidth="1"/>
    <col min="6916" max="6916" width="12.7109375" style="17" customWidth="1"/>
    <col min="6917" max="6917" width="8.28515625" style="17" customWidth="1"/>
    <col min="6918" max="6918" width="43.7109375" style="17" customWidth="1"/>
    <col min="6919" max="7168" width="9.140625" style="17"/>
    <col min="7169" max="7169" width="4.7109375" style="17" customWidth="1"/>
    <col min="7170" max="7170" width="12.7109375" style="17" customWidth="1"/>
    <col min="7171" max="7171" width="76.28515625" style="17" customWidth="1"/>
    <col min="7172" max="7172" width="12.7109375" style="17" customWidth="1"/>
    <col min="7173" max="7173" width="8.28515625" style="17" customWidth="1"/>
    <col min="7174" max="7174" width="43.7109375" style="17" customWidth="1"/>
    <col min="7175" max="7424" width="9.140625" style="17"/>
    <col min="7425" max="7425" width="4.7109375" style="17" customWidth="1"/>
    <col min="7426" max="7426" width="12.7109375" style="17" customWidth="1"/>
    <col min="7427" max="7427" width="76.28515625" style="17" customWidth="1"/>
    <col min="7428" max="7428" width="12.7109375" style="17" customWidth="1"/>
    <col min="7429" max="7429" width="8.28515625" style="17" customWidth="1"/>
    <col min="7430" max="7430" width="43.7109375" style="17" customWidth="1"/>
    <col min="7431" max="7680" width="9.140625" style="17"/>
    <col min="7681" max="7681" width="4.7109375" style="17" customWidth="1"/>
    <col min="7682" max="7682" width="12.7109375" style="17" customWidth="1"/>
    <col min="7683" max="7683" width="76.28515625" style="17" customWidth="1"/>
    <col min="7684" max="7684" width="12.7109375" style="17" customWidth="1"/>
    <col min="7685" max="7685" width="8.28515625" style="17" customWidth="1"/>
    <col min="7686" max="7686" width="43.7109375" style="17" customWidth="1"/>
    <col min="7687" max="7936" width="9.140625" style="17"/>
    <col min="7937" max="7937" width="4.7109375" style="17" customWidth="1"/>
    <col min="7938" max="7938" width="12.7109375" style="17" customWidth="1"/>
    <col min="7939" max="7939" width="76.28515625" style="17" customWidth="1"/>
    <col min="7940" max="7940" width="12.7109375" style="17" customWidth="1"/>
    <col min="7941" max="7941" width="8.28515625" style="17" customWidth="1"/>
    <col min="7942" max="7942" width="43.7109375" style="17" customWidth="1"/>
    <col min="7943" max="8192" width="9.140625" style="17"/>
    <col min="8193" max="8193" width="4.7109375" style="17" customWidth="1"/>
    <col min="8194" max="8194" width="12.7109375" style="17" customWidth="1"/>
    <col min="8195" max="8195" width="76.28515625" style="17" customWidth="1"/>
    <col min="8196" max="8196" width="12.7109375" style="17" customWidth="1"/>
    <col min="8197" max="8197" width="8.28515625" style="17" customWidth="1"/>
    <col min="8198" max="8198" width="43.7109375" style="17" customWidth="1"/>
    <col min="8199" max="8448" width="9.140625" style="17"/>
    <col min="8449" max="8449" width="4.7109375" style="17" customWidth="1"/>
    <col min="8450" max="8450" width="12.7109375" style="17" customWidth="1"/>
    <col min="8451" max="8451" width="76.28515625" style="17" customWidth="1"/>
    <col min="8452" max="8452" width="12.7109375" style="17" customWidth="1"/>
    <col min="8453" max="8453" width="8.28515625" style="17" customWidth="1"/>
    <col min="8454" max="8454" width="43.7109375" style="17" customWidth="1"/>
    <col min="8455" max="8704" width="9.140625" style="17"/>
    <col min="8705" max="8705" width="4.7109375" style="17" customWidth="1"/>
    <col min="8706" max="8706" width="12.7109375" style="17" customWidth="1"/>
    <col min="8707" max="8707" width="76.28515625" style="17" customWidth="1"/>
    <col min="8708" max="8708" width="12.7109375" style="17" customWidth="1"/>
    <col min="8709" max="8709" width="8.28515625" style="17" customWidth="1"/>
    <col min="8710" max="8710" width="43.7109375" style="17" customWidth="1"/>
    <col min="8711" max="8960" width="9.140625" style="17"/>
    <col min="8961" max="8961" width="4.7109375" style="17" customWidth="1"/>
    <col min="8962" max="8962" width="12.7109375" style="17" customWidth="1"/>
    <col min="8963" max="8963" width="76.28515625" style="17" customWidth="1"/>
    <col min="8964" max="8964" width="12.7109375" style="17" customWidth="1"/>
    <col min="8965" max="8965" width="8.28515625" style="17" customWidth="1"/>
    <col min="8966" max="8966" width="43.7109375" style="17" customWidth="1"/>
    <col min="8967" max="9216" width="9.140625" style="17"/>
    <col min="9217" max="9217" width="4.7109375" style="17" customWidth="1"/>
    <col min="9218" max="9218" width="12.7109375" style="17" customWidth="1"/>
    <col min="9219" max="9219" width="76.28515625" style="17" customWidth="1"/>
    <col min="9220" max="9220" width="12.7109375" style="17" customWidth="1"/>
    <col min="9221" max="9221" width="8.28515625" style="17" customWidth="1"/>
    <col min="9222" max="9222" width="43.7109375" style="17" customWidth="1"/>
    <col min="9223" max="9472" width="9.140625" style="17"/>
    <col min="9473" max="9473" width="4.7109375" style="17" customWidth="1"/>
    <col min="9474" max="9474" width="12.7109375" style="17" customWidth="1"/>
    <col min="9475" max="9475" width="76.28515625" style="17" customWidth="1"/>
    <col min="9476" max="9476" width="12.7109375" style="17" customWidth="1"/>
    <col min="9477" max="9477" width="8.28515625" style="17" customWidth="1"/>
    <col min="9478" max="9478" width="43.7109375" style="17" customWidth="1"/>
    <col min="9479" max="9728" width="9.140625" style="17"/>
    <col min="9729" max="9729" width="4.7109375" style="17" customWidth="1"/>
    <col min="9730" max="9730" width="12.7109375" style="17" customWidth="1"/>
    <col min="9731" max="9731" width="76.28515625" style="17" customWidth="1"/>
    <col min="9732" max="9732" width="12.7109375" style="17" customWidth="1"/>
    <col min="9733" max="9733" width="8.28515625" style="17" customWidth="1"/>
    <col min="9734" max="9734" width="43.7109375" style="17" customWidth="1"/>
    <col min="9735" max="9984" width="9.140625" style="17"/>
    <col min="9985" max="9985" width="4.7109375" style="17" customWidth="1"/>
    <col min="9986" max="9986" width="12.7109375" style="17" customWidth="1"/>
    <col min="9987" max="9987" width="76.28515625" style="17" customWidth="1"/>
    <col min="9988" max="9988" width="12.7109375" style="17" customWidth="1"/>
    <col min="9989" max="9989" width="8.28515625" style="17" customWidth="1"/>
    <col min="9990" max="9990" width="43.7109375" style="17" customWidth="1"/>
    <col min="9991" max="10240" width="9.140625" style="17"/>
    <col min="10241" max="10241" width="4.7109375" style="17" customWidth="1"/>
    <col min="10242" max="10242" width="12.7109375" style="17" customWidth="1"/>
    <col min="10243" max="10243" width="76.28515625" style="17" customWidth="1"/>
    <col min="10244" max="10244" width="12.7109375" style="17" customWidth="1"/>
    <col min="10245" max="10245" width="8.28515625" style="17" customWidth="1"/>
    <col min="10246" max="10246" width="43.7109375" style="17" customWidth="1"/>
    <col min="10247" max="10496" width="9.140625" style="17"/>
    <col min="10497" max="10497" width="4.7109375" style="17" customWidth="1"/>
    <col min="10498" max="10498" width="12.7109375" style="17" customWidth="1"/>
    <col min="10499" max="10499" width="76.28515625" style="17" customWidth="1"/>
    <col min="10500" max="10500" width="12.7109375" style="17" customWidth="1"/>
    <col min="10501" max="10501" width="8.28515625" style="17" customWidth="1"/>
    <col min="10502" max="10502" width="43.7109375" style="17" customWidth="1"/>
    <col min="10503" max="10752" width="9.140625" style="17"/>
    <col min="10753" max="10753" width="4.7109375" style="17" customWidth="1"/>
    <col min="10754" max="10754" width="12.7109375" style="17" customWidth="1"/>
    <col min="10755" max="10755" width="76.28515625" style="17" customWidth="1"/>
    <col min="10756" max="10756" width="12.7109375" style="17" customWidth="1"/>
    <col min="10757" max="10757" width="8.28515625" style="17" customWidth="1"/>
    <col min="10758" max="10758" width="43.7109375" style="17" customWidth="1"/>
    <col min="10759" max="11008" width="9.140625" style="17"/>
    <col min="11009" max="11009" width="4.7109375" style="17" customWidth="1"/>
    <col min="11010" max="11010" width="12.7109375" style="17" customWidth="1"/>
    <col min="11011" max="11011" width="76.28515625" style="17" customWidth="1"/>
    <col min="11012" max="11012" width="12.7109375" style="17" customWidth="1"/>
    <col min="11013" max="11013" width="8.28515625" style="17" customWidth="1"/>
    <col min="11014" max="11014" width="43.7109375" style="17" customWidth="1"/>
    <col min="11015" max="11264" width="9.140625" style="17"/>
    <col min="11265" max="11265" width="4.7109375" style="17" customWidth="1"/>
    <col min="11266" max="11266" width="12.7109375" style="17" customWidth="1"/>
    <col min="11267" max="11267" width="76.28515625" style="17" customWidth="1"/>
    <col min="11268" max="11268" width="12.7109375" style="17" customWidth="1"/>
    <col min="11269" max="11269" width="8.28515625" style="17" customWidth="1"/>
    <col min="11270" max="11270" width="43.7109375" style="17" customWidth="1"/>
    <col min="11271" max="11520" width="9.140625" style="17"/>
    <col min="11521" max="11521" width="4.7109375" style="17" customWidth="1"/>
    <col min="11522" max="11522" width="12.7109375" style="17" customWidth="1"/>
    <col min="11523" max="11523" width="76.28515625" style="17" customWidth="1"/>
    <col min="11524" max="11524" width="12.7109375" style="17" customWidth="1"/>
    <col min="11525" max="11525" width="8.28515625" style="17" customWidth="1"/>
    <col min="11526" max="11526" width="43.7109375" style="17" customWidth="1"/>
    <col min="11527" max="11776" width="9.140625" style="17"/>
    <col min="11777" max="11777" width="4.7109375" style="17" customWidth="1"/>
    <col min="11778" max="11778" width="12.7109375" style="17" customWidth="1"/>
    <col min="11779" max="11779" width="76.28515625" style="17" customWidth="1"/>
    <col min="11780" max="11780" width="12.7109375" style="17" customWidth="1"/>
    <col min="11781" max="11781" width="8.28515625" style="17" customWidth="1"/>
    <col min="11782" max="11782" width="43.7109375" style="17" customWidth="1"/>
    <col min="11783" max="12032" width="9.140625" style="17"/>
    <col min="12033" max="12033" width="4.7109375" style="17" customWidth="1"/>
    <col min="12034" max="12034" width="12.7109375" style="17" customWidth="1"/>
    <col min="12035" max="12035" width="76.28515625" style="17" customWidth="1"/>
    <col min="12036" max="12036" width="12.7109375" style="17" customWidth="1"/>
    <col min="12037" max="12037" width="8.28515625" style="17" customWidth="1"/>
    <col min="12038" max="12038" width="43.7109375" style="17" customWidth="1"/>
    <col min="12039" max="12288" width="9.140625" style="17"/>
    <col min="12289" max="12289" width="4.7109375" style="17" customWidth="1"/>
    <col min="12290" max="12290" width="12.7109375" style="17" customWidth="1"/>
    <col min="12291" max="12291" width="76.28515625" style="17" customWidth="1"/>
    <col min="12292" max="12292" width="12.7109375" style="17" customWidth="1"/>
    <col min="12293" max="12293" width="8.28515625" style="17" customWidth="1"/>
    <col min="12294" max="12294" width="43.7109375" style="17" customWidth="1"/>
    <col min="12295" max="12544" width="9.140625" style="17"/>
    <col min="12545" max="12545" width="4.7109375" style="17" customWidth="1"/>
    <col min="12546" max="12546" width="12.7109375" style="17" customWidth="1"/>
    <col min="12547" max="12547" width="76.28515625" style="17" customWidth="1"/>
    <col min="12548" max="12548" width="12.7109375" style="17" customWidth="1"/>
    <col min="12549" max="12549" width="8.28515625" style="17" customWidth="1"/>
    <col min="12550" max="12550" width="43.7109375" style="17" customWidth="1"/>
    <col min="12551" max="12800" width="9.140625" style="17"/>
    <col min="12801" max="12801" width="4.7109375" style="17" customWidth="1"/>
    <col min="12802" max="12802" width="12.7109375" style="17" customWidth="1"/>
    <col min="12803" max="12803" width="76.28515625" style="17" customWidth="1"/>
    <col min="12804" max="12804" width="12.7109375" style="17" customWidth="1"/>
    <col min="12805" max="12805" width="8.28515625" style="17" customWidth="1"/>
    <col min="12806" max="12806" width="43.7109375" style="17" customWidth="1"/>
    <col min="12807" max="13056" width="9.140625" style="17"/>
    <col min="13057" max="13057" width="4.7109375" style="17" customWidth="1"/>
    <col min="13058" max="13058" width="12.7109375" style="17" customWidth="1"/>
    <col min="13059" max="13059" width="76.28515625" style="17" customWidth="1"/>
    <col min="13060" max="13060" width="12.7109375" style="17" customWidth="1"/>
    <col min="13061" max="13061" width="8.28515625" style="17" customWidth="1"/>
    <col min="13062" max="13062" width="43.7109375" style="17" customWidth="1"/>
    <col min="13063" max="13312" width="9.140625" style="17"/>
    <col min="13313" max="13313" width="4.7109375" style="17" customWidth="1"/>
    <col min="13314" max="13314" width="12.7109375" style="17" customWidth="1"/>
    <col min="13315" max="13315" width="76.28515625" style="17" customWidth="1"/>
    <col min="13316" max="13316" width="12.7109375" style="17" customWidth="1"/>
    <col min="13317" max="13317" width="8.28515625" style="17" customWidth="1"/>
    <col min="13318" max="13318" width="43.7109375" style="17" customWidth="1"/>
    <col min="13319" max="13568" width="9.140625" style="17"/>
    <col min="13569" max="13569" width="4.7109375" style="17" customWidth="1"/>
    <col min="13570" max="13570" width="12.7109375" style="17" customWidth="1"/>
    <col min="13571" max="13571" width="76.28515625" style="17" customWidth="1"/>
    <col min="13572" max="13572" width="12.7109375" style="17" customWidth="1"/>
    <col min="13573" max="13573" width="8.28515625" style="17" customWidth="1"/>
    <col min="13574" max="13574" width="43.7109375" style="17" customWidth="1"/>
    <col min="13575" max="13824" width="9.140625" style="17"/>
    <col min="13825" max="13825" width="4.7109375" style="17" customWidth="1"/>
    <col min="13826" max="13826" width="12.7109375" style="17" customWidth="1"/>
    <col min="13827" max="13827" width="76.28515625" style="17" customWidth="1"/>
    <col min="13828" max="13828" width="12.7109375" style="17" customWidth="1"/>
    <col min="13829" max="13829" width="8.28515625" style="17" customWidth="1"/>
    <col min="13830" max="13830" width="43.7109375" style="17" customWidth="1"/>
    <col min="13831" max="14080" width="9.140625" style="17"/>
    <col min="14081" max="14081" width="4.7109375" style="17" customWidth="1"/>
    <col min="14082" max="14082" width="12.7109375" style="17" customWidth="1"/>
    <col min="14083" max="14083" width="76.28515625" style="17" customWidth="1"/>
    <col min="14084" max="14084" width="12.7109375" style="17" customWidth="1"/>
    <col min="14085" max="14085" width="8.28515625" style="17" customWidth="1"/>
    <col min="14086" max="14086" width="43.7109375" style="17" customWidth="1"/>
    <col min="14087" max="14336" width="9.140625" style="17"/>
    <col min="14337" max="14337" width="4.7109375" style="17" customWidth="1"/>
    <col min="14338" max="14338" width="12.7109375" style="17" customWidth="1"/>
    <col min="14339" max="14339" width="76.28515625" style="17" customWidth="1"/>
    <col min="14340" max="14340" width="12.7109375" style="17" customWidth="1"/>
    <col min="14341" max="14341" width="8.28515625" style="17" customWidth="1"/>
    <col min="14342" max="14342" width="43.7109375" style="17" customWidth="1"/>
    <col min="14343" max="14592" width="9.140625" style="17"/>
    <col min="14593" max="14593" width="4.7109375" style="17" customWidth="1"/>
    <col min="14594" max="14594" width="12.7109375" style="17" customWidth="1"/>
    <col min="14595" max="14595" width="76.28515625" style="17" customWidth="1"/>
    <col min="14596" max="14596" width="12.7109375" style="17" customWidth="1"/>
    <col min="14597" max="14597" width="8.28515625" style="17" customWidth="1"/>
    <col min="14598" max="14598" width="43.7109375" style="17" customWidth="1"/>
    <col min="14599" max="14848" width="9.140625" style="17"/>
    <col min="14849" max="14849" width="4.7109375" style="17" customWidth="1"/>
    <col min="14850" max="14850" width="12.7109375" style="17" customWidth="1"/>
    <col min="14851" max="14851" width="76.28515625" style="17" customWidth="1"/>
    <col min="14852" max="14852" width="12.7109375" style="17" customWidth="1"/>
    <col min="14853" max="14853" width="8.28515625" style="17" customWidth="1"/>
    <col min="14854" max="14854" width="43.7109375" style="17" customWidth="1"/>
    <col min="14855" max="15104" width="9.140625" style="17"/>
    <col min="15105" max="15105" width="4.7109375" style="17" customWidth="1"/>
    <col min="15106" max="15106" width="12.7109375" style="17" customWidth="1"/>
    <col min="15107" max="15107" width="76.28515625" style="17" customWidth="1"/>
    <col min="15108" max="15108" width="12.7109375" style="17" customWidth="1"/>
    <col min="15109" max="15109" width="8.28515625" style="17" customWidth="1"/>
    <col min="15110" max="15110" width="43.7109375" style="17" customWidth="1"/>
    <col min="15111" max="15360" width="9.140625" style="17"/>
    <col min="15361" max="15361" width="4.7109375" style="17" customWidth="1"/>
    <col min="15362" max="15362" width="12.7109375" style="17" customWidth="1"/>
    <col min="15363" max="15363" width="76.28515625" style="17" customWidth="1"/>
    <col min="15364" max="15364" width="12.7109375" style="17" customWidth="1"/>
    <col min="15365" max="15365" width="8.28515625" style="17" customWidth="1"/>
    <col min="15366" max="15366" width="43.7109375" style="17" customWidth="1"/>
    <col min="15367" max="15616" width="9.140625" style="17"/>
    <col min="15617" max="15617" width="4.7109375" style="17" customWidth="1"/>
    <col min="15618" max="15618" width="12.7109375" style="17" customWidth="1"/>
    <col min="15619" max="15619" width="76.28515625" style="17" customWidth="1"/>
    <col min="15620" max="15620" width="12.7109375" style="17" customWidth="1"/>
    <col min="15621" max="15621" width="8.28515625" style="17" customWidth="1"/>
    <col min="15622" max="15622" width="43.7109375" style="17" customWidth="1"/>
    <col min="15623" max="15872" width="9.140625" style="17"/>
    <col min="15873" max="15873" width="4.7109375" style="17" customWidth="1"/>
    <col min="15874" max="15874" width="12.7109375" style="17" customWidth="1"/>
    <col min="15875" max="15875" width="76.28515625" style="17" customWidth="1"/>
    <col min="15876" max="15876" width="12.7109375" style="17" customWidth="1"/>
    <col min="15877" max="15877" width="8.28515625" style="17" customWidth="1"/>
    <col min="15878" max="15878" width="43.7109375" style="17" customWidth="1"/>
    <col min="15879" max="16128" width="9.140625" style="17"/>
    <col min="16129" max="16129" width="4.7109375" style="17" customWidth="1"/>
    <col min="16130" max="16130" width="12.7109375" style="17" customWidth="1"/>
    <col min="16131" max="16131" width="76.28515625" style="17" customWidth="1"/>
    <col min="16132" max="16132" width="12.7109375" style="17" customWidth="1"/>
    <col min="16133" max="16133" width="8.28515625" style="17" customWidth="1"/>
    <col min="16134" max="16134" width="43.7109375" style="17" customWidth="1"/>
    <col min="16135" max="16384" width="9.140625" style="17"/>
  </cols>
  <sheetData>
    <row r="1" spans="1:6" x14ac:dyDescent="0.25">
      <c r="A1" s="17" t="s">
        <v>745</v>
      </c>
      <c r="B1" s="304" t="s">
        <v>657</v>
      </c>
      <c r="C1" s="305"/>
      <c r="D1" s="305"/>
      <c r="E1" s="305"/>
    </row>
    <row r="2" spans="1:6" ht="16.5" thickBot="1" x14ac:dyDescent="0.3">
      <c r="B2" s="306" t="s">
        <v>989</v>
      </c>
      <c r="C2" s="305"/>
      <c r="D2" s="305"/>
      <c r="E2" s="305"/>
    </row>
    <row r="3" spans="1:6" ht="16.5" thickBot="1" x14ac:dyDescent="0.3">
      <c r="B3" s="18" t="s">
        <v>658</v>
      </c>
      <c r="C3" s="19" t="s">
        <v>659</v>
      </c>
      <c r="D3" s="20" t="s">
        <v>660</v>
      </c>
      <c r="E3" s="20" t="s">
        <v>661</v>
      </c>
      <c r="F3" s="21" t="s">
        <v>662</v>
      </c>
    </row>
    <row r="4" spans="1:6" ht="32.25" thickBot="1" x14ac:dyDescent="0.3">
      <c r="B4" s="22">
        <v>1</v>
      </c>
      <c r="C4" s="23" t="s">
        <v>995</v>
      </c>
      <c r="D4" s="24"/>
      <c r="E4" s="25"/>
      <c r="F4" s="26"/>
    </row>
    <row r="5" spans="1:6" x14ac:dyDescent="0.25">
      <c r="B5" s="22" t="s">
        <v>663</v>
      </c>
      <c r="C5" s="27" t="s">
        <v>737</v>
      </c>
      <c r="D5" s="28"/>
      <c r="E5" s="29"/>
      <c r="F5" s="29"/>
    </row>
    <row r="6" spans="1:6" x14ac:dyDescent="0.25">
      <c r="B6" s="22" t="s">
        <v>664</v>
      </c>
      <c r="C6" s="27" t="s">
        <v>665</v>
      </c>
      <c r="D6" s="30"/>
      <c r="E6" s="31"/>
      <c r="F6" s="31"/>
    </row>
    <row r="7" spans="1:6" x14ac:dyDescent="0.25">
      <c r="B7" s="22" t="s">
        <v>666</v>
      </c>
      <c r="C7" s="27" t="s">
        <v>667</v>
      </c>
      <c r="D7" s="30"/>
      <c r="E7" s="31"/>
      <c r="F7" s="31"/>
    </row>
    <row r="8" spans="1:6" x14ac:dyDescent="0.25">
      <c r="B8" s="22" t="s">
        <v>668</v>
      </c>
      <c r="C8" s="27" t="s">
        <v>669</v>
      </c>
      <c r="D8" s="30"/>
      <c r="E8" s="31"/>
      <c r="F8" s="31"/>
    </row>
    <row r="9" spans="1:6" ht="16.5" thickBot="1" x14ac:dyDescent="0.3">
      <c r="B9" s="22" t="s">
        <v>670</v>
      </c>
      <c r="C9" s="27" t="s">
        <v>671</v>
      </c>
      <c r="D9" s="32"/>
      <c r="E9" s="33"/>
      <c r="F9" s="33"/>
    </row>
    <row r="10" spans="1:6" ht="32.25" thickBot="1" x14ac:dyDescent="0.3">
      <c r="B10" s="22">
        <v>2</v>
      </c>
      <c r="C10" s="34" t="s">
        <v>990</v>
      </c>
      <c r="D10" s="24"/>
      <c r="E10" s="25"/>
      <c r="F10" s="26"/>
    </row>
    <row r="11" spans="1:6" x14ac:dyDescent="0.25">
      <c r="B11" s="22" t="s">
        <v>672</v>
      </c>
      <c r="C11" s="27" t="s">
        <v>991</v>
      </c>
      <c r="D11" s="28"/>
      <c r="E11" s="29"/>
      <c r="F11" s="29"/>
    </row>
    <row r="12" spans="1:6" x14ac:dyDescent="0.25">
      <c r="B12" s="22" t="s">
        <v>673</v>
      </c>
      <c r="C12" s="27" t="s">
        <v>992</v>
      </c>
      <c r="D12" s="30"/>
      <c r="E12" s="31"/>
      <c r="F12" s="31"/>
    </row>
    <row r="13" spans="1:6" x14ac:dyDescent="0.25">
      <c r="B13" s="22" t="s">
        <v>674</v>
      </c>
      <c r="C13" s="27" t="s">
        <v>993</v>
      </c>
      <c r="D13" s="30"/>
      <c r="E13" s="31"/>
      <c r="F13" s="31"/>
    </row>
    <row r="14" spans="1:6" x14ac:dyDescent="0.25">
      <c r="B14" s="22" t="s">
        <v>675</v>
      </c>
      <c r="C14" s="27" t="s">
        <v>994</v>
      </c>
      <c r="D14" s="32"/>
      <c r="E14" s="33"/>
      <c r="F14" s="33"/>
    </row>
    <row r="15" spans="1:6" ht="32.25" thickBot="1" x14ac:dyDescent="0.3">
      <c r="B15" s="22" t="s">
        <v>676</v>
      </c>
      <c r="C15" s="34" t="s">
        <v>677</v>
      </c>
      <c r="D15" s="32"/>
      <c r="E15" s="33"/>
      <c r="F15" s="33"/>
    </row>
    <row r="16" spans="1:6" ht="16.5" thickBot="1" x14ac:dyDescent="0.3">
      <c r="B16" s="22">
        <v>3</v>
      </c>
      <c r="C16" s="23" t="s">
        <v>678</v>
      </c>
      <c r="D16" s="24"/>
      <c r="E16" s="25"/>
      <c r="F16" s="26"/>
    </row>
    <row r="17" spans="2:6" ht="31.5" x14ac:dyDescent="0.25">
      <c r="B17" s="22" t="s">
        <v>679</v>
      </c>
      <c r="C17" s="34" t="s">
        <v>680</v>
      </c>
      <c r="D17" s="28"/>
      <c r="E17" s="29"/>
      <c r="F17" s="29"/>
    </row>
    <row r="18" spans="2:6" ht="32.25" thickBot="1" x14ac:dyDescent="0.3">
      <c r="B18" s="22" t="s">
        <v>681</v>
      </c>
      <c r="C18" s="34" t="s">
        <v>682</v>
      </c>
      <c r="D18" s="32"/>
      <c r="E18" s="33"/>
      <c r="F18" s="33"/>
    </row>
    <row r="19" spans="2:6" ht="32.25" thickBot="1" x14ac:dyDescent="0.3">
      <c r="B19" s="22">
        <v>4</v>
      </c>
      <c r="C19" s="23" t="s">
        <v>683</v>
      </c>
      <c r="D19" s="24"/>
      <c r="E19" s="25"/>
      <c r="F19" s="26"/>
    </row>
    <row r="20" spans="2:6" ht="32.25" thickBot="1" x14ac:dyDescent="0.3">
      <c r="B20" s="22">
        <v>5</v>
      </c>
      <c r="C20" s="35" t="s">
        <v>684</v>
      </c>
      <c r="D20" s="24"/>
      <c r="E20" s="25"/>
      <c r="F20" s="26"/>
    </row>
    <row r="21" spans="2:6" x14ac:dyDescent="0.25">
      <c r="B21" s="22" t="s">
        <v>685</v>
      </c>
      <c r="C21" s="27" t="s">
        <v>996</v>
      </c>
      <c r="D21" s="28"/>
      <c r="E21" s="29"/>
      <c r="F21" s="29"/>
    </row>
    <row r="22" spans="2:6" ht="32.25" thickBot="1" x14ac:dyDescent="0.3">
      <c r="B22" s="22" t="s">
        <v>686</v>
      </c>
      <c r="C22" s="27" t="s">
        <v>997</v>
      </c>
      <c r="D22" s="32"/>
      <c r="E22" s="33"/>
      <c r="F22" s="33"/>
    </row>
    <row r="23" spans="2:6" ht="16.5" thickBot="1" x14ac:dyDescent="0.3">
      <c r="B23" s="22">
        <v>6</v>
      </c>
      <c r="C23" s="23" t="s">
        <v>687</v>
      </c>
      <c r="D23" s="24"/>
      <c r="E23" s="25"/>
      <c r="F23" s="26"/>
    </row>
    <row r="24" spans="2:6" x14ac:dyDescent="0.25">
      <c r="B24" s="22" t="s">
        <v>688</v>
      </c>
      <c r="C24" s="27" t="s">
        <v>689</v>
      </c>
      <c r="D24" s="28"/>
      <c r="E24" s="29"/>
      <c r="F24" s="29"/>
    </row>
    <row r="25" spans="2:6" ht="16.5" thickBot="1" x14ac:dyDescent="0.3">
      <c r="B25" s="22" t="s">
        <v>690</v>
      </c>
      <c r="C25" s="27" t="s">
        <v>691</v>
      </c>
      <c r="D25" s="32"/>
      <c r="E25" s="33"/>
      <c r="F25" s="33"/>
    </row>
    <row r="26" spans="2:6" ht="32.25" thickBot="1" x14ac:dyDescent="0.3">
      <c r="B26" s="22">
        <v>7</v>
      </c>
      <c r="C26" s="23" t="s">
        <v>692</v>
      </c>
      <c r="D26" s="24"/>
      <c r="E26" s="25"/>
      <c r="F26" s="26"/>
    </row>
    <row r="27" spans="2:6" ht="16.5" thickBot="1" x14ac:dyDescent="0.3">
      <c r="B27" s="22">
        <v>8</v>
      </c>
      <c r="C27" s="23" t="s">
        <v>693</v>
      </c>
      <c r="D27" s="24"/>
      <c r="E27" s="25"/>
      <c r="F27" s="26"/>
    </row>
    <row r="28" spans="2:6" ht="32.25" thickBot="1" x14ac:dyDescent="0.3">
      <c r="B28" s="22" t="s">
        <v>694</v>
      </c>
      <c r="C28" s="34" t="s">
        <v>695</v>
      </c>
      <c r="D28" s="36"/>
      <c r="E28" s="37"/>
      <c r="F28" s="37"/>
    </row>
    <row r="29" spans="2:6" ht="16.5" thickBot="1" x14ac:dyDescent="0.3">
      <c r="B29" s="22" t="s">
        <v>696</v>
      </c>
      <c r="C29" s="23" t="s">
        <v>697</v>
      </c>
      <c r="D29" s="24"/>
      <c r="E29" s="25"/>
      <c r="F29" s="26"/>
    </row>
    <row r="30" spans="2:6" x14ac:dyDescent="0.25">
      <c r="B30" s="22" t="s">
        <v>698</v>
      </c>
      <c r="C30" s="27" t="s">
        <v>699</v>
      </c>
      <c r="D30" s="28"/>
      <c r="E30" s="29"/>
      <c r="F30" s="29"/>
    </row>
    <row r="31" spans="2:6" x14ac:dyDescent="0.25">
      <c r="B31" s="22" t="s">
        <v>700</v>
      </c>
      <c r="C31" s="27" t="s">
        <v>701</v>
      </c>
      <c r="D31" s="30"/>
      <c r="E31" s="31"/>
      <c r="F31" s="31"/>
    </row>
    <row r="32" spans="2:6" x14ac:dyDescent="0.25">
      <c r="B32" s="22" t="s">
        <v>702</v>
      </c>
      <c r="C32" s="27" t="s">
        <v>703</v>
      </c>
      <c r="D32" s="30"/>
      <c r="E32" s="31"/>
      <c r="F32" s="31"/>
    </row>
    <row r="33" spans="2:6" x14ac:dyDescent="0.25">
      <c r="B33" s="22" t="s">
        <v>704</v>
      </c>
      <c r="C33" s="27" t="s">
        <v>705</v>
      </c>
      <c r="D33" s="30"/>
      <c r="E33" s="31"/>
      <c r="F33" s="31"/>
    </row>
    <row r="34" spans="2:6" ht="32.25" thickBot="1" x14ac:dyDescent="0.3">
      <c r="B34" s="22" t="s">
        <v>706</v>
      </c>
      <c r="C34" s="27" t="s">
        <v>707</v>
      </c>
      <c r="D34" s="32"/>
      <c r="E34" s="33"/>
      <c r="F34" s="33"/>
    </row>
    <row r="35" spans="2:6" ht="16.5" thickBot="1" x14ac:dyDescent="0.3">
      <c r="B35" s="22" t="s">
        <v>708</v>
      </c>
      <c r="C35" s="23" t="s">
        <v>709</v>
      </c>
      <c r="D35" s="24"/>
      <c r="E35" s="25"/>
      <c r="F35" s="26"/>
    </row>
    <row r="36" spans="2:6" x14ac:dyDescent="0.25">
      <c r="B36" s="22" t="s">
        <v>710</v>
      </c>
      <c r="C36" s="38" t="s">
        <v>711</v>
      </c>
      <c r="D36" s="28"/>
      <c r="E36" s="29"/>
      <c r="F36" s="29"/>
    </row>
    <row r="37" spans="2:6" ht="32.25" thickBot="1" x14ac:dyDescent="0.3">
      <c r="B37" s="22" t="s">
        <v>712</v>
      </c>
      <c r="C37" s="38" t="s">
        <v>713</v>
      </c>
      <c r="D37" s="32"/>
      <c r="E37" s="33"/>
      <c r="F37" s="33"/>
    </row>
    <row r="38" spans="2:6" ht="32.25" thickBot="1" x14ac:dyDescent="0.3">
      <c r="B38" s="22">
        <v>9</v>
      </c>
      <c r="C38" s="23" t="s">
        <v>714</v>
      </c>
      <c r="D38" s="24"/>
      <c r="E38" s="25"/>
      <c r="F38" s="26"/>
    </row>
    <row r="39" spans="2:6" ht="47.25" x14ac:dyDescent="0.25">
      <c r="B39" s="22">
        <v>10</v>
      </c>
      <c r="C39" s="34" t="s">
        <v>715</v>
      </c>
      <c r="D39" s="28"/>
      <c r="E39" s="29"/>
      <c r="F39" s="29"/>
    </row>
    <row r="43" spans="2:6" x14ac:dyDescent="0.25">
      <c r="C43" s="40" t="s">
        <v>716</v>
      </c>
    </row>
    <row r="44" spans="2:6" ht="31.5" x14ac:dyDescent="0.25">
      <c r="C44" s="41" t="s">
        <v>717</v>
      </c>
    </row>
    <row r="45" spans="2:6" x14ac:dyDescent="0.25">
      <c r="C45" s="42" t="s">
        <v>718</v>
      </c>
    </row>
    <row r="46" spans="2:6" x14ac:dyDescent="0.25">
      <c r="C46" s="41" t="s">
        <v>719</v>
      </c>
    </row>
    <row r="47" spans="2:6" x14ac:dyDescent="0.25">
      <c r="C47" s="41" t="s">
        <v>720</v>
      </c>
    </row>
    <row r="48" spans="2:6" ht="47.25" x14ac:dyDescent="0.25">
      <c r="C48" s="41" t="s">
        <v>721</v>
      </c>
    </row>
    <row r="49" spans="3:3" ht="31.5" x14ac:dyDescent="0.25">
      <c r="C49" s="41" t="s">
        <v>722</v>
      </c>
    </row>
    <row r="50" spans="3:3" x14ac:dyDescent="0.25">
      <c r="C50" s="41"/>
    </row>
    <row r="51" spans="3:3" ht="31.5" x14ac:dyDescent="0.25">
      <c r="C51" s="41" t="s">
        <v>723</v>
      </c>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4"/>
  <sheetViews>
    <sheetView zoomScaleNormal="100" workbookViewId="0">
      <selection activeCell="C2" sqref="C2"/>
    </sheetView>
  </sheetViews>
  <sheetFormatPr defaultColWidth="9.140625" defaultRowHeight="15" x14ac:dyDescent="0.25"/>
  <cols>
    <col min="1" max="1" width="8.7109375" style="62" customWidth="1"/>
    <col min="2" max="2" width="12.28515625" style="107" bestFit="1" customWidth="1"/>
    <col min="3" max="3" width="52.7109375" style="107" customWidth="1"/>
    <col min="4" max="4" width="8.7109375" style="62" customWidth="1"/>
    <col min="5" max="5" width="48.7109375" style="85" customWidth="1"/>
    <col min="6" max="6" width="48.7109375" style="85" hidden="1" customWidth="1"/>
    <col min="7" max="7" width="58.7109375" style="107" hidden="1" customWidth="1"/>
    <col min="8" max="8" width="42.7109375" style="107" hidden="1" customWidth="1"/>
    <col min="9" max="9" width="57.28515625" style="107" hidden="1" customWidth="1"/>
    <col min="10" max="10" width="12" style="107" customWidth="1"/>
    <col min="11" max="11" width="10.140625" style="107" customWidth="1"/>
    <col min="12" max="12" width="9.7109375" style="62" hidden="1" customWidth="1"/>
    <col min="13" max="13" width="11.7109375" style="62" hidden="1" customWidth="1"/>
    <col min="14" max="15" width="9.140625" style="107" hidden="1" customWidth="1"/>
    <col min="16" max="16384" width="9.140625" style="107"/>
  </cols>
  <sheetData>
    <row r="1" spans="1:15" ht="21" x14ac:dyDescent="0.35">
      <c r="A1" s="236" t="s">
        <v>1588</v>
      </c>
      <c r="E1" s="237" t="str">
        <f>IF('Request Form'!B22="N","DO NOT INCLUDE",IF('Request Form'!B22="Y","INCLUDE IN"))</f>
        <v>DO NOT INCLUDE</v>
      </c>
      <c r="F1" s="238" t="str">
        <f>IF(E1="DO NOT INCLUDE", "LDS - MHEE ","LDS - MHEE")</f>
        <v xml:space="preserve">LDS - MHEE </v>
      </c>
      <c r="G1" s="107" t="s">
        <v>1653</v>
      </c>
    </row>
    <row r="2" spans="1:15" s="108" customFormat="1" ht="30" customHeight="1" x14ac:dyDescent="0.25">
      <c r="A2" s="202" t="s">
        <v>724</v>
      </c>
      <c r="B2" s="202" t="s">
        <v>0</v>
      </c>
      <c r="C2" s="220" t="s">
        <v>1</v>
      </c>
      <c r="D2" s="202" t="s">
        <v>725</v>
      </c>
      <c r="E2" s="202" t="s">
        <v>727</v>
      </c>
      <c r="F2" s="202" t="s">
        <v>1549</v>
      </c>
      <c r="G2" s="202" t="s">
        <v>1605</v>
      </c>
      <c r="H2" s="202" t="s">
        <v>1601</v>
      </c>
      <c r="I2" s="203" t="s">
        <v>1143</v>
      </c>
      <c r="J2" s="203" t="s">
        <v>1000</v>
      </c>
      <c r="K2" s="204" t="s">
        <v>1564</v>
      </c>
      <c r="L2" s="204" t="s">
        <v>728</v>
      </c>
      <c r="M2" s="204" t="s">
        <v>662</v>
      </c>
      <c r="N2" s="204" t="s">
        <v>1019</v>
      </c>
      <c r="O2" s="204" t="s">
        <v>746</v>
      </c>
    </row>
    <row r="3" spans="1:15" s="100" customFormat="1" ht="30" x14ac:dyDescent="0.25">
      <c r="A3" s="99">
        <v>2</v>
      </c>
      <c r="B3" s="239" t="s">
        <v>590</v>
      </c>
      <c r="C3" s="119" t="s">
        <v>1505</v>
      </c>
      <c r="D3" s="240" t="s">
        <v>729</v>
      </c>
      <c r="E3" s="242" t="s">
        <v>1506</v>
      </c>
      <c r="F3" s="261" t="s">
        <v>1508</v>
      </c>
      <c r="G3" s="118" t="s">
        <v>756</v>
      </c>
      <c r="H3" s="118" t="s">
        <v>756</v>
      </c>
      <c r="I3" s="131" t="s">
        <v>1508</v>
      </c>
      <c r="J3" s="118" t="s">
        <v>1566</v>
      </c>
      <c r="K3" s="259" t="s">
        <v>1553</v>
      </c>
      <c r="L3" s="118"/>
      <c r="M3" s="250"/>
      <c r="N3" s="250"/>
      <c r="O3" s="99"/>
    </row>
    <row r="4" spans="1:15" s="100" customFormat="1" ht="21" customHeight="1" x14ac:dyDescent="0.25">
      <c r="A4" s="99">
        <v>2</v>
      </c>
      <c r="B4" s="239" t="s">
        <v>590</v>
      </c>
      <c r="C4" s="119" t="s">
        <v>84</v>
      </c>
      <c r="D4" s="240" t="s">
        <v>729</v>
      </c>
      <c r="E4" s="241" t="s">
        <v>1662</v>
      </c>
      <c r="F4" s="241" t="s">
        <v>1507</v>
      </c>
      <c r="G4" s="118" t="s">
        <v>1016</v>
      </c>
      <c r="H4" s="118" t="s">
        <v>1016</v>
      </c>
      <c r="I4" s="131" t="s">
        <v>1509</v>
      </c>
      <c r="J4" s="118" t="s">
        <v>1566</v>
      </c>
      <c r="K4" s="259">
        <v>20</v>
      </c>
      <c r="L4" s="118"/>
      <c r="M4" s="250"/>
      <c r="N4" s="250" t="s">
        <v>590</v>
      </c>
      <c r="O4" s="99"/>
    </row>
    <row r="5" spans="1:15" ht="30" x14ac:dyDescent="0.25">
      <c r="A5" s="99">
        <v>3</v>
      </c>
      <c r="B5" s="239" t="s">
        <v>590</v>
      </c>
      <c r="C5" s="119" t="s">
        <v>7</v>
      </c>
      <c r="D5" s="240" t="s">
        <v>729</v>
      </c>
      <c r="E5" s="241" t="s">
        <v>1663</v>
      </c>
      <c r="F5" s="241" t="s">
        <v>1664</v>
      </c>
      <c r="G5" s="286"/>
      <c r="H5" s="118" t="s">
        <v>817</v>
      </c>
      <c r="I5" s="287" t="s">
        <v>1661</v>
      </c>
      <c r="J5" s="118" t="s">
        <v>1566</v>
      </c>
      <c r="K5" s="259">
        <v>10</v>
      </c>
      <c r="L5" s="118"/>
      <c r="M5" s="250" t="s">
        <v>986</v>
      </c>
      <c r="N5" s="250"/>
      <c r="O5" s="99"/>
    </row>
    <row r="6" spans="1:15" s="100" customFormat="1" ht="21" customHeight="1" x14ac:dyDescent="0.25">
      <c r="A6" s="99">
        <v>2</v>
      </c>
      <c r="B6" s="239" t="s">
        <v>1577</v>
      </c>
      <c r="C6" s="119" t="s">
        <v>1510</v>
      </c>
      <c r="D6" s="240" t="s">
        <v>729</v>
      </c>
      <c r="E6" s="241"/>
      <c r="F6" s="241" t="s">
        <v>1507</v>
      </c>
      <c r="G6" s="118" t="s">
        <v>1511</v>
      </c>
      <c r="H6" s="262" t="s">
        <v>1582</v>
      </c>
      <c r="I6" s="131" t="s">
        <v>1585</v>
      </c>
      <c r="J6" s="118" t="s">
        <v>1566</v>
      </c>
      <c r="K6" s="259" t="s">
        <v>1555</v>
      </c>
      <c r="L6" s="118"/>
      <c r="M6" s="250" t="s">
        <v>1200</v>
      </c>
      <c r="N6" s="250"/>
      <c r="O6" s="99"/>
    </row>
    <row r="7" spans="1:15" s="100" customFormat="1" ht="21" customHeight="1" x14ac:dyDescent="0.25">
      <c r="A7" s="99">
        <v>2</v>
      </c>
      <c r="B7" s="239" t="s">
        <v>1577</v>
      </c>
      <c r="C7" s="119" t="s">
        <v>1512</v>
      </c>
      <c r="D7" s="240" t="s">
        <v>729</v>
      </c>
      <c r="E7" s="241"/>
      <c r="F7" s="241" t="s">
        <v>1507</v>
      </c>
      <c r="G7" s="118" t="s">
        <v>1513</v>
      </c>
      <c r="H7" s="262" t="s">
        <v>1583</v>
      </c>
      <c r="I7" s="131" t="s">
        <v>1585</v>
      </c>
      <c r="J7" s="118" t="s">
        <v>1566</v>
      </c>
      <c r="K7" s="259" t="s">
        <v>1555</v>
      </c>
      <c r="L7" s="118"/>
      <c r="M7" s="250" t="s">
        <v>1200</v>
      </c>
      <c r="N7" s="250"/>
      <c r="O7" s="99"/>
    </row>
    <row r="8" spans="1:15" s="100" customFormat="1" ht="21" customHeight="1" x14ac:dyDescent="0.25">
      <c r="A8" s="99">
        <v>2</v>
      </c>
      <c r="B8" s="239" t="s">
        <v>1577</v>
      </c>
      <c r="C8" s="119" t="s">
        <v>1514</v>
      </c>
      <c r="D8" s="240" t="s">
        <v>729</v>
      </c>
      <c r="E8" s="241"/>
      <c r="F8" s="241" t="s">
        <v>1507</v>
      </c>
      <c r="G8" s="118" t="s">
        <v>1515</v>
      </c>
      <c r="H8" s="262" t="s">
        <v>1584</v>
      </c>
      <c r="I8" s="131" t="s">
        <v>1586</v>
      </c>
      <c r="J8" s="118" t="s">
        <v>1566</v>
      </c>
      <c r="K8" s="259" t="s">
        <v>1556</v>
      </c>
      <c r="L8" s="118"/>
      <c r="M8" s="250"/>
      <c r="N8" s="250"/>
      <c r="O8" s="99"/>
    </row>
    <row r="9" spans="1:15" s="100" customFormat="1" ht="21" customHeight="1" x14ac:dyDescent="0.25">
      <c r="A9" s="99">
        <v>2</v>
      </c>
      <c r="B9" s="239" t="s">
        <v>1577</v>
      </c>
      <c r="C9" s="119" t="s">
        <v>1516</v>
      </c>
      <c r="D9" s="240" t="s">
        <v>729</v>
      </c>
      <c r="E9" s="241"/>
      <c r="F9" s="241" t="s">
        <v>1507</v>
      </c>
      <c r="G9" s="118" t="s">
        <v>1517</v>
      </c>
      <c r="H9" s="118" t="s">
        <v>1517</v>
      </c>
      <c r="I9" s="131"/>
      <c r="J9" s="118" t="s">
        <v>1554</v>
      </c>
      <c r="K9" s="259">
        <v>25</v>
      </c>
      <c r="L9" s="118"/>
      <c r="M9" s="250"/>
      <c r="N9" s="250"/>
      <c r="O9" s="99"/>
    </row>
    <row r="10" spans="1:15" s="100" customFormat="1" ht="21" customHeight="1" x14ac:dyDescent="0.25">
      <c r="A10" s="99">
        <v>2</v>
      </c>
      <c r="B10" s="239" t="s">
        <v>1577</v>
      </c>
      <c r="C10" s="119" t="s">
        <v>1518</v>
      </c>
      <c r="D10" s="240" t="s">
        <v>729</v>
      </c>
      <c r="E10" s="241"/>
      <c r="F10" s="241" t="s">
        <v>1507</v>
      </c>
      <c r="G10" s="118" t="s">
        <v>1519</v>
      </c>
      <c r="H10" s="118" t="s">
        <v>1519</v>
      </c>
      <c r="I10" s="131"/>
      <c r="J10" s="118" t="s">
        <v>1554</v>
      </c>
      <c r="K10" s="259">
        <v>35</v>
      </c>
      <c r="L10" s="118"/>
      <c r="M10" s="250"/>
      <c r="N10" s="250"/>
      <c r="O10" s="99"/>
    </row>
    <row r="11" spans="1:15" s="100" customFormat="1" ht="21" customHeight="1" x14ac:dyDescent="0.25">
      <c r="A11" s="99">
        <v>2</v>
      </c>
      <c r="B11" s="239" t="s">
        <v>1577</v>
      </c>
      <c r="C11" s="119" t="s">
        <v>1520</v>
      </c>
      <c r="D11" s="240" t="s">
        <v>729</v>
      </c>
      <c r="E11" s="241"/>
      <c r="F11" s="241" t="s">
        <v>1507</v>
      </c>
      <c r="G11" s="118" t="s">
        <v>1521</v>
      </c>
      <c r="H11" s="118" t="s">
        <v>1521</v>
      </c>
      <c r="I11" s="131"/>
      <c r="J11" s="118" t="s">
        <v>1554</v>
      </c>
      <c r="K11" s="259" t="s">
        <v>1557</v>
      </c>
      <c r="L11" s="118"/>
      <c r="M11" s="250" t="s">
        <v>1587</v>
      </c>
      <c r="N11" s="250"/>
      <c r="O11" s="99"/>
    </row>
    <row r="12" spans="1:15" s="100" customFormat="1" ht="21" customHeight="1" x14ac:dyDescent="0.25">
      <c r="A12" s="99">
        <v>2</v>
      </c>
      <c r="B12" s="239" t="s">
        <v>1577</v>
      </c>
      <c r="C12" s="119" t="s">
        <v>1522</v>
      </c>
      <c r="D12" s="240" t="s">
        <v>729</v>
      </c>
      <c r="E12" s="241"/>
      <c r="F12" s="241" t="s">
        <v>1507</v>
      </c>
      <c r="G12" s="118" t="s">
        <v>1523</v>
      </c>
      <c r="H12" s="118" t="s">
        <v>1523</v>
      </c>
      <c r="I12" s="131"/>
      <c r="J12" s="118" t="s">
        <v>1554</v>
      </c>
      <c r="K12" s="259" t="s">
        <v>1557</v>
      </c>
      <c r="L12" s="118"/>
      <c r="M12" s="250" t="s">
        <v>1587</v>
      </c>
      <c r="N12" s="250"/>
      <c r="O12" s="99"/>
    </row>
    <row r="13" spans="1:15" s="100" customFormat="1" ht="21" customHeight="1" x14ac:dyDescent="0.25">
      <c r="A13" s="99">
        <v>2</v>
      </c>
      <c r="B13" s="239" t="s">
        <v>1577</v>
      </c>
      <c r="C13" s="119" t="s">
        <v>1524</v>
      </c>
      <c r="D13" s="240" t="s">
        <v>729</v>
      </c>
      <c r="E13" s="241"/>
      <c r="F13" s="241" t="s">
        <v>1507</v>
      </c>
      <c r="G13" s="118" t="s">
        <v>1525</v>
      </c>
      <c r="H13" s="118" t="s">
        <v>1525</v>
      </c>
      <c r="I13" s="131"/>
      <c r="J13" s="118" t="s">
        <v>1554</v>
      </c>
      <c r="K13" s="259" t="s">
        <v>1557</v>
      </c>
      <c r="L13" s="118"/>
      <c r="M13" s="250" t="s">
        <v>1587</v>
      </c>
      <c r="N13" s="250"/>
      <c r="O13" s="99"/>
    </row>
    <row r="14" spans="1:15" s="100" customFormat="1" ht="21" customHeight="1" x14ac:dyDescent="0.25">
      <c r="A14" s="99">
        <v>2</v>
      </c>
      <c r="B14" s="239" t="s">
        <v>1577</v>
      </c>
      <c r="C14" s="119" t="s">
        <v>1526</v>
      </c>
      <c r="D14" s="240" t="s">
        <v>729</v>
      </c>
      <c r="E14" s="241"/>
      <c r="F14" s="241" t="s">
        <v>1507</v>
      </c>
      <c r="G14" s="118" t="s">
        <v>1527</v>
      </c>
      <c r="H14" s="118" t="s">
        <v>1527</v>
      </c>
      <c r="I14" s="131"/>
      <c r="J14" s="118" t="s">
        <v>1554</v>
      </c>
      <c r="K14" s="259">
        <v>20</v>
      </c>
      <c r="L14" s="118"/>
      <c r="M14" s="250"/>
      <c r="N14" s="250"/>
      <c r="O14" s="99"/>
    </row>
    <row r="15" spans="1:15" s="100" customFormat="1" ht="21" customHeight="1" x14ac:dyDescent="0.25">
      <c r="A15" s="99">
        <v>2</v>
      </c>
      <c r="B15" s="239" t="s">
        <v>1577</v>
      </c>
      <c r="C15" s="119" t="s">
        <v>1528</v>
      </c>
      <c r="D15" s="240" t="s">
        <v>729</v>
      </c>
      <c r="E15" s="241"/>
      <c r="F15" s="241" t="s">
        <v>1507</v>
      </c>
      <c r="G15" s="118" t="s">
        <v>1529</v>
      </c>
      <c r="H15" s="118" t="s">
        <v>1529</v>
      </c>
      <c r="I15" s="131"/>
      <c r="J15" s="118" t="s">
        <v>1554</v>
      </c>
      <c r="K15" s="259">
        <v>30</v>
      </c>
      <c r="L15" s="118"/>
      <c r="M15" s="250"/>
      <c r="N15" s="250"/>
      <c r="O15" s="99"/>
    </row>
    <row r="16" spans="1:15" s="100" customFormat="1" ht="21" customHeight="1" x14ac:dyDescent="0.25">
      <c r="A16" s="99">
        <v>2</v>
      </c>
      <c r="B16" s="239" t="s">
        <v>590</v>
      </c>
      <c r="C16" s="119" t="s">
        <v>1530</v>
      </c>
      <c r="D16" s="240" t="s">
        <v>729</v>
      </c>
      <c r="E16" s="241" t="s">
        <v>1551</v>
      </c>
      <c r="F16" s="260" t="s">
        <v>1532</v>
      </c>
      <c r="G16" s="118" t="s">
        <v>1550</v>
      </c>
      <c r="H16" s="118" t="s">
        <v>1531</v>
      </c>
      <c r="I16" s="131" t="s">
        <v>1533</v>
      </c>
      <c r="J16" s="118" t="s">
        <v>1554</v>
      </c>
      <c r="K16" s="259" t="s">
        <v>1558</v>
      </c>
      <c r="L16" s="118"/>
      <c r="M16" s="250"/>
      <c r="N16" s="250"/>
      <c r="O16" s="99"/>
    </row>
    <row r="17" spans="1:15" s="100" customFormat="1" ht="21" customHeight="1" x14ac:dyDescent="0.25">
      <c r="A17" s="99">
        <v>2</v>
      </c>
      <c r="B17" s="239" t="s">
        <v>1577</v>
      </c>
      <c r="C17" s="119" t="s">
        <v>1534</v>
      </c>
      <c r="D17" s="240" t="s">
        <v>729</v>
      </c>
      <c r="E17" s="241" t="s">
        <v>1552</v>
      </c>
      <c r="F17" s="241" t="s">
        <v>1507</v>
      </c>
      <c r="G17" s="118" t="s">
        <v>1535</v>
      </c>
      <c r="H17" s="118" t="s">
        <v>1535</v>
      </c>
      <c r="I17" s="131"/>
      <c r="J17" s="118" t="s">
        <v>1566</v>
      </c>
      <c r="K17" s="259">
        <v>20</v>
      </c>
      <c r="L17" s="118"/>
      <c r="M17" s="250"/>
      <c r="N17" s="250" t="s">
        <v>590</v>
      </c>
      <c r="O17" s="99"/>
    </row>
    <row r="18" spans="1:15" s="100" customFormat="1" ht="21" customHeight="1" x14ac:dyDescent="0.25">
      <c r="A18" s="99">
        <v>2</v>
      </c>
      <c r="B18" s="239" t="s">
        <v>1577</v>
      </c>
      <c r="C18" s="119" t="s">
        <v>1536</v>
      </c>
      <c r="D18" s="240" t="s">
        <v>729</v>
      </c>
      <c r="E18" s="241"/>
      <c r="F18" s="241" t="s">
        <v>1507</v>
      </c>
      <c r="G18" s="118" t="s">
        <v>1537</v>
      </c>
      <c r="H18" s="118" t="s">
        <v>1537</v>
      </c>
      <c r="I18" s="131"/>
      <c r="J18" s="118" t="s">
        <v>1554</v>
      </c>
      <c r="K18" s="259" t="s">
        <v>1557</v>
      </c>
      <c r="L18" s="118"/>
      <c r="M18" s="250" t="s">
        <v>1587</v>
      </c>
      <c r="N18" s="250"/>
      <c r="O18" s="99"/>
    </row>
    <row r="19" spans="1:15" s="100" customFormat="1" ht="30" x14ac:dyDescent="0.25">
      <c r="A19" s="99">
        <v>2</v>
      </c>
      <c r="B19" s="239" t="s">
        <v>743</v>
      </c>
      <c r="C19" s="119" t="s">
        <v>1589</v>
      </c>
      <c r="D19" s="240" t="s">
        <v>729</v>
      </c>
      <c r="E19" s="241" t="s">
        <v>1590</v>
      </c>
      <c r="F19" s="260" t="s">
        <v>1539</v>
      </c>
      <c r="G19" s="118" t="s">
        <v>1538</v>
      </c>
      <c r="H19" s="118" t="s">
        <v>1538</v>
      </c>
      <c r="I19" s="131" t="s">
        <v>1540</v>
      </c>
      <c r="J19" s="118" t="s">
        <v>1554</v>
      </c>
      <c r="K19" s="259" t="s">
        <v>1557</v>
      </c>
      <c r="L19" s="118"/>
      <c r="M19" s="250" t="s">
        <v>1587</v>
      </c>
      <c r="N19" s="250"/>
      <c r="O19" s="99"/>
    </row>
    <row r="20" spans="1:15" s="100" customFormat="1" ht="21" customHeight="1" x14ac:dyDescent="0.25">
      <c r="A20" s="99">
        <v>2</v>
      </c>
      <c r="B20" s="239" t="s">
        <v>1577</v>
      </c>
      <c r="C20" s="119" t="s">
        <v>1541</v>
      </c>
      <c r="D20" s="240" t="s">
        <v>729</v>
      </c>
      <c r="E20" s="241"/>
      <c r="F20" s="241" t="s">
        <v>1507</v>
      </c>
      <c r="G20" s="118" t="s">
        <v>1542</v>
      </c>
      <c r="H20" s="118" t="s">
        <v>1542</v>
      </c>
      <c r="I20" s="131"/>
      <c r="J20" s="118" t="s">
        <v>1554</v>
      </c>
      <c r="K20" s="259" t="s">
        <v>1557</v>
      </c>
      <c r="L20" s="118"/>
      <c r="M20" s="250" t="s">
        <v>1587</v>
      </c>
      <c r="N20" s="250"/>
      <c r="O20" s="99"/>
    </row>
    <row r="21" spans="1:15" s="100" customFormat="1" ht="21" customHeight="1" x14ac:dyDescent="0.25">
      <c r="A21" s="99">
        <v>2</v>
      </c>
      <c r="B21" s="239" t="s">
        <v>1577</v>
      </c>
      <c r="C21" s="119" t="s">
        <v>1543</v>
      </c>
      <c r="D21" s="240" t="s">
        <v>729</v>
      </c>
      <c r="E21" s="241"/>
      <c r="F21" s="241" t="s">
        <v>1507</v>
      </c>
      <c r="G21" s="118" t="s">
        <v>1544</v>
      </c>
      <c r="H21" s="118" t="s">
        <v>1544</v>
      </c>
      <c r="I21" s="131"/>
      <c r="J21" s="118" t="s">
        <v>1554</v>
      </c>
      <c r="K21" s="259" t="s">
        <v>1557</v>
      </c>
      <c r="L21" s="118"/>
      <c r="M21" s="250" t="s">
        <v>1587</v>
      </c>
      <c r="N21" s="250"/>
      <c r="O21" s="99"/>
    </row>
    <row r="22" spans="1:15" s="100" customFormat="1" ht="21" customHeight="1" x14ac:dyDescent="0.25">
      <c r="A22" s="99">
        <v>2</v>
      </c>
      <c r="B22" s="239" t="s">
        <v>1577</v>
      </c>
      <c r="C22" s="119" t="s">
        <v>1545</v>
      </c>
      <c r="D22" s="240" t="s">
        <v>729</v>
      </c>
      <c r="E22" s="241"/>
      <c r="F22" s="241" t="s">
        <v>1507</v>
      </c>
      <c r="G22" s="118" t="s">
        <v>1546</v>
      </c>
      <c r="H22" s="118" t="s">
        <v>1546</v>
      </c>
      <c r="I22" s="131"/>
      <c r="J22" s="118" t="s">
        <v>1554</v>
      </c>
      <c r="K22" s="259" t="s">
        <v>1557</v>
      </c>
      <c r="L22" s="118"/>
      <c r="M22" s="250" t="s">
        <v>1587</v>
      </c>
      <c r="N22" s="250"/>
      <c r="O22" s="99"/>
    </row>
    <row r="23" spans="1:15" s="100" customFormat="1" ht="21" customHeight="1" x14ac:dyDescent="0.25">
      <c r="A23" s="99">
        <v>2</v>
      </c>
      <c r="B23" s="239" t="s">
        <v>590</v>
      </c>
      <c r="C23" s="119" t="s">
        <v>1547</v>
      </c>
      <c r="D23" s="240" t="s">
        <v>729</v>
      </c>
      <c r="E23" s="241" t="s">
        <v>1552</v>
      </c>
      <c r="F23" s="241" t="s">
        <v>1507</v>
      </c>
      <c r="G23" s="118" t="s">
        <v>1548</v>
      </c>
      <c r="H23" s="118" t="s">
        <v>1548</v>
      </c>
      <c r="I23" s="131" t="s">
        <v>1509</v>
      </c>
      <c r="J23" s="118" t="s">
        <v>1566</v>
      </c>
      <c r="K23" s="259">
        <v>20</v>
      </c>
      <c r="L23" s="118"/>
      <c r="M23" s="250"/>
      <c r="N23" s="250" t="s">
        <v>590</v>
      </c>
      <c r="O23" s="99"/>
    </row>
    <row r="24" spans="1:15" x14ac:dyDescent="0.25">
      <c r="L24" s="107"/>
      <c r="M24" s="107"/>
    </row>
  </sheetData>
  <sheetProtection algorithmName="SHA-512" hashValue="Do//57g3xB0/ZYFsP768QhJqkhleDCSB0eVOfnNsPxmSIaLvElfc1pFxWQ+FUF/AhDRybNuD4OheQuCrHTZD5g==" saltValue="SW+FNLKzAN/AFTfJ7q7lEA==" spinCount="100000" sheet="1" selectLockedCells="1"/>
  <conditionalFormatting sqref="E1">
    <cfRule type="cellIs" dxfId="1" priority="1" operator="equal">
      <formula>"DO NOT INCLUDE"</formula>
    </cfRule>
  </conditionalFormatting>
  <conditionalFormatting sqref="F1">
    <cfRule type="cellIs" dxfId="0" priority="2" operator="equal">
      <formula>"LDS - PRODUCT "</formula>
    </cfRule>
  </conditionalFormatting>
  <pageMargins left="0.25" right="0.25" top="0.75" bottom="0.75" header="0.3" footer="0.3"/>
  <pageSetup paperSize="5" scale="64" fitToHeight="0" orientation="landscape" r:id="rId1"/>
  <headerFooter>
    <oddHeader>&amp;L&amp;D&amp;C&amp;F,&amp;A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8"/>
  <sheetViews>
    <sheetView workbookViewId="0">
      <selection activeCell="D4" sqref="D4"/>
    </sheetView>
  </sheetViews>
  <sheetFormatPr defaultRowHeight="15" x14ac:dyDescent="0.25"/>
  <cols>
    <col min="1" max="1" width="12.28515625" style="102" customWidth="1"/>
    <col min="2" max="2" width="12.140625" customWidth="1"/>
    <col min="3" max="3" width="24.28515625" customWidth="1"/>
    <col min="4" max="4" width="92.5703125" style="45" customWidth="1"/>
  </cols>
  <sheetData>
    <row r="1" spans="1:4" ht="22.5" customHeight="1" x14ac:dyDescent="0.25">
      <c r="A1" s="195" t="s">
        <v>1012</v>
      </c>
      <c r="B1" s="56" t="s">
        <v>660</v>
      </c>
      <c r="C1" s="57" t="s">
        <v>1013</v>
      </c>
      <c r="D1" s="60" t="s">
        <v>971</v>
      </c>
    </row>
    <row r="2" spans="1:4" ht="94.5" x14ac:dyDescent="0.25">
      <c r="A2" s="196" t="s">
        <v>1631</v>
      </c>
      <c r="B2" s="59">
        <v>45198</v>
      </c>
      <c r="C2" s="58" t="s">
        <v>1446</v>
      </c>
      <c r="D2" s="264" t="s">
        <v>1654</v>
      </c>
    </row>
    <row r="3" spans="1:4" ht="33" customHeight="1" x14ac:dyDescent="0.25">
      <c r="A3" s="102">
        <v>1.1000000000000001</v>
      </c>
      <c r="B3" s="59">
        <v>45245</v>
      </c>
      <c r="C3" s="58" t="s">
        <v>1446</v>
      </c>
      <c r="D3" s="264" t="s">
        <v>1660</v>
      </c>
    </row>
    <row r="4" spans="1:4" ht="15.75" x14ac:dyDescent="0.25">
      <c r="A4" s="102">
        <v>1.1000000000000001</v>
      </c>
      <c r="B4" s="59">
        <v>45247</v>
      </c>
      <c r="C4" s="58" t="s">
        <v>1446</v>
      </c>
      <c r="D4" s="264" t="s">
        <v>1665</v>
      </c>
    </row>
    <row r="5" spans="1:4" ht="15.75" x14ac:dyDescent="0.25">
      <c r="D5" s="264"/>
    </row>
    <row r="6" spans="1:4" ht="15.75" x14ac:dyDescent="0.25">
      <c r="D6" s="264"/>
    </row>
    <row r="7" spans="1:4" ht="15.75" x14ac:dyDescent="0.25">
      <c r="D7" s="264"/>
    </row>
    <row r="8" spans="1:4" ht="15.75" x14ac:dyDescent="0.25">
      <c r="D8" s="264"/>
    </row>
    <row r="9" spans="1:4" ht="15.75" x14ac:dyDescent="0.25">
      <c r="D9" s="264"/>
    </row>
    <row r="10" spans="1:4" ht="15.75" x14ac:dyDescent="0.25">
      <c r="D10" s="264"/>
    </row>
    <row r="11" spans="1:4" ht="15.75" x14ac:dyDescent="0.25">
      <c r="D11" s="264"/>
    </row>
    <row r="12" spans="1:4" ht="15.75" x14ac:dyDescent="0.25">
      <c r="D12" s="264"/>
    </row>
    <row r="13" spans="1:4" ht="15.75" x14ac:dyDescent="0.25">
      <c r="D13" s="264"/>
    </row>
    <row r="14" spans="1:4" ht="15.75" x14ac:dyDescent="0.25">
      <c r="D14" s="264"/>
    </row>
    <row r="15" spans="1:4" ht="15.75" x14ac:dyDescent="0.25">
      <c r="D15" s="264"/>
    </row>
    <row r="16" spans="1:4" ht="15.75" x14ac:dyDescent="0.25">
      <c r="D16" s="264"/>
    </row>
    <row r="17" spans="4:4" ht="15.75" x14ac:dyDescent="0.25">
      <c r="D17" s="264"/>
    </row>
    <row r="18" spans="4:4" ht="15.75" x14ac:dyDescent="0.25">
      <c r="D18" s="26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5"/>
  <sheetViews>
    <sheetView zoomScale="85" zoomScaleNormal="85" workbookViewId="0">
      <selection sqref="A1:XFD1048576"/>
    </sheetView>
  </sheetViews>
  <sheetFormatPr defaultColWidth="9.140625" defaultRowHeight="12.75" x14ac:dyDescent="0.2"/>
  <cols>
    <col min="1" max="1" width="54.85546875" style="136" customWidth="1"/>
    <col min="2" max="2" width="4.85546875" style="136" customWidth="1"/>
    <col min="3" max="3" width="59.7109375" style="136" customWidth="1"/>
    <col min="4" max="4" width="67.85546875" style="136" bestFit="1" customWidth="1"/>
    <col min="5" max="5" width="65.7109375" style="136" customWidth="1"/>
    <col min="6" max="16384" width="9.140625" style="136"/>
  </cols>
  <sheetData>
    <row r="1" spans="1:5" ht="27.75" customHeight="1" x14ac:dyDescent="0.25">
      <c r="A1" s="133" t="s">
        <v>1185</v>
      </c>
      <c r="B1" s="133"/>
      <c r="C1" s="134" t="s">
        <v>1186</v>
      </c>
      <c r="D1" s="135" t="s">
        <v>1187</v>
      </c>
      <c r="E1" s="134" t="s">
        <v>1188</v>
      </c>
    </row>
    <row r="2" spans="1:5" ht="20.25" customHeight="1" x14ac:dyDescent="0.2">
      <c r="A2" s="137" t="s">
        <v>1189</v>
      </c>
      <c r="B2" s="138"/>
      <c r="C2" s="137" t="s">
        <v>1189</v>
      </c>
      <c r="E2" s="137" t="s">
        <v>1189</v>
      </c>
    </row>
    <row r="3" spans="1:5" ht="17.25" customHeight="1" x14ac:dyDescent="0.2">
      <c r="A3" s="139" t="s">
        <v>1190</v>
      </c>
      <c r="C3" s="139" t="s">
        <v>1191</v>
      </c>
      <c r="D3" s="139"/>
      <c r="E3" s="139" t="s">
        <v>1191</v>
      </c>
    </row>
    <row r="4" spans="1:5" ht="16.5" customHeight="1" x14ac:dyDescent="0.2">
      <c r="A4" s="307" t="s">
        <v>1192</v>
      </c>
      <c r="C4" s="136" t="s">
        <v>1193</v>
      </c>
    </row>
    <row r="5" spans="1:5" ht="15" x14ac:dyDescent="0.25">
      <c r="A5" s="308"/>
      <c r="C5" s="140" t="s">
        <v>1194</v>
      </c>
      <c r="D5" s="141" t="s">
        <v>1195</v>
      </c>
    </row>
    <row r="6" spans="1:5" ht="15" x14ac:dyDescent="0.25">
      <c r="A6" s="309"/>
      <c r="C6" s="142" t="s">
        <v>1112</v>
      </c>
      <c r="D6" s="141" t="s">
        <v>1196</v>
      </c>
    </row>
    <row r="7" spans="1:5" ht="16.5" customHeight="1" x14ac:dyDescent="0.2"/>
    <row r="8" spans="1:5" ht="17.25" customHeight="1" x14ac:dyDescent="0.2"/>
    <row r="9" spans="1:5" x14ac:dyDescent="0.2">
      <c r="A9" s="143" t="s">
        <v>1197</v>
      </c>
      <c r="B9" s="144"/>
      <c r="C9" s="143" t="s">
        <v>1198</v>
      </c>
    </row>
    <row r="10" spans="1:5" ht="15" x14ac:dyDescent="0.25">
      <c r="A10" s="145" t="s">
        <v>1130</v>
      </c>
      <c r="B10" s="144"/>
      <c r="C10" s="146" t="s">
        <v>1021</v>
      </c>
    </row>
    <row r="11" spans="1:5" ht="15" x14ac:dyDescent="0.25">
      <c r="A11" s="145" t="s">
        <v>1199</v>
      </c>
      <c r="B11" s="147"/>
      <c r="C11" s="146" t="s">
        <v>830</v>
      </c>
    </row>
    <row r="12" spans="1:5" ht="15" x14ac:dyDescent="0.25">
      <c r="A12" s="145" t="s">
        <v>1200</v>
      </c>
      <c r="B12" s="144"/>
      <c r="C12" s="146" t="s">
        <v>837</v>
      </c>
    </row>
    <row r="13" spans="1:5" ht="15" x14ac:dyDescent="0.25">
      <c r="A13" s="148"/>
      <c r="B13" s="144"/>
      <c r="C13" s="146" t="s">
        <v>869</v>
      </c>
    </row>
    <row r="14" spans="1:5" ht="15" x14ac:dyDescent="0.25">
      <c r="A14" s="148"/>
      <c r="B14" s="144"/>
      <c r="C14" s="146" t="s">
        <v>846</v>
      </c>
    </row>
    <row r="15" spans="1:5" ht="15" x14ac:dyDescent="0.25">
      <c r="A15" s="148"/>
      <c r="B15" s="144"/>
      <c r="C15" s="146" t="s">
        <v>876</v>
      </c>
    </row>
    <row r="16" spans="1:5" ht="15" x14ac:dyDescent="0.25">
      <c r="A16" s="148"/>
      <c r="B16" s="144"/>
      <c r="C16" s="146" t="s">
        <v>880</v>
      </c>
    </row>
    <row r="17" spans="1:3" ht="15" x14ac:dyDescent="0.25">
      <c r="A17" s="148"/>
      <c r="B17" s="144"/>
      <c r="C17" s="146" t="s">
        <v>853</v>
      </c>
    </row>
    <row r="18" spans="1:3" ht="15" x14ac:dyDescent="0.25">
      <c r="A18" s="148"/>
      <c r="B18" s="144"/>
      <c r="C18" s="140" t="s">
        <v>1201</v>
      </c>
    </row>
    <row r="19" spans="1:3" ht="15" x14ac:dyDescent="0.25">
      <c r="A19" s="148"/>
      <c r="B19" s="144"/>
      <c r="C19" s="146" t="s">
        <v>835</v>
      </c>
    </row>
    <row r="20" spans="1:3" ht="15" x14ac:dyDescent="0.25">
      <c r="A20" s="148"/>
      <c r="B20" s="144"/>
      <c r="C20" s="146" t="s">
        <v>867</v>
      </c>
    </row>
    <row r="21" spans="1:3" ht="15" x14ac:dyDescent="0.25">
      <c r="A21" s="148"/>
      <c r="B21" s="144"/>
      <c r="C21" s="146" t="s">
        <v>844</v>
      </c>
    </row>
    <row r="22" spans="1:3" ht="15" x14ac:dyDescent="0.25">
      <c r="A22" s="148"/>
      <c r="B22" s="144"/>
      <c r="C22" s="146" t="s">
        <v>874</v>
      </c>
    </row>
    <row r="23" spans="1:3" ht="15" x14ac:dyDescent="0.25">
      <c r="A23" s="148"/>
      <c r="B23" s="144"/>
      <c r="C23" s="146" t="s">
        <v>878</v>
      </c>
    </row>
    <row r="24" spans="1:3" ht="15" x14ac:dyDescent="0.25">
      <c r="A24" s="148"/>
      <c r="B24" s="144"/>
      <c r="C24" s="146" t="s">
        <v>852</v>
      </c>
    </row>
    <row r="25" spans="1:3" ht="15" x14ac:dyDescent="0.25">
      <c r="A25" s="148"/>
      <c r="B25" s="144"/>
      <c r="C25" s="146" t="s">
        <v>887</v>
      </c>
    </row>
    <row r="26" spans="1:3" x14ac:dyDescent="0.2">
      <c r="A26" s="148"/>
      <c r="B26" s="144"/>
    </row>
    <row r="27" spans="1:3" x14ac:dyDescent="0.2">
      <c r="A27" s="149" t="s">
        <v>1202</v>
      </c>
      <c r="B27" s="144"/>
      <c r="C27" s="149" t="s">
        <v>1202</v>
      </c>
    </row>
    <row r="28" spans="1:3" ht="26.25" x14ac:dyDescent="0.25">
      <c r="A28" s="150" t="s">
        <v>1203</v>
      </c>
      <c r="B28" s="144"/>
      <c r="C28" s="140" t="s">
        <v>1066</v>
      </c>
    </row>
    <row r="29" spans="1:3" ht="15" x14ac:dyDescent="0.25">
      <c r="A29" s="150"/>
      <c r="B29" s="144"/>
      <c r="C29" s="140" t="s">
        <v>1034</v>
      </c>
    </row>
    <row r="30" spans="1:3" ht="26.25" x14ac:dyDescent="0.25">
      <c r="A30" s="150" t="s">
        <v>1204</v>
      </c>
      <c r="B30" s="144"/>
      <c r="C30" s="140" t="s">
        <v>1162</v>
      </c>
    </row>
    <row r="31" spans="1:3" ht="15" customHeight="1" x14ac:dyDescent="0.25">
      <c r="A31" s="150"/>
      <c r="B31" s="144"/>
      <c r="C31" s="140" t="s">
        <v>1146</v>
      </c>
    </row>
    <row r="32" spans="1:3" x14ac:dyDescent="0.2">
      <c r="B32" s="144"/>
    </row>
    <row r="33" spans="1:3" x14ac:dyDescent="0.2">
      <c r="A33" s="148"/>
      <c r="B33" s="144"/>
    </row>
    <row r="34" spans="1:3" ht="20.25" customHeight="1" x14ac:dyDescent="0.2">
      <c r="A34" s="137" t="s">
        <v>1205</v>
      </c>
      <c r="B34" s="137"/>
      <c r="C34" s="137" t="s">
        <v>1205</v>
      </c>
    </row>
    <row r="35" spans="1:3" x14ac:dyDescent="0.2">
      <c r="A35" s="151" t="s">
        <v>1206</v>
      </c>
      <c r="B35" s="144"/>
      <c r="C35" s="151" t="s">
        <v>1206</v>
      </c>
    </row>
    <row r="36" spans="1:3" x14ac:dyDescent="0.2">
      <c r="A36" s="145" t="s">
        <v>1207</v>
      </c>
      <c r="B36" s="144"/>
      <c r="C36" s="136" t="s">
        <v>1152</v>
      </c>
    </row>
    <row r="37" spans="1:3" x14ac:dyDescent="0.2">
      <c r="A37" s="148" t="s">
        <v>745</v>
      </c>
      <c r="B37" s="144"/>
    </row>
    <row r="38" spans="1:3" x14ac:dyDescent="0.2">
      <c r="A38" s="152" t="s">
        <v>1208</v>
      </c>
      <c r="B38" s="144"/>
      <c r="C38" s="153" t="s">
        <v>1208</v>
      </c>
    </row>
    <row r="39" spans="1:3" x14ac:dyDescent="0.2">
      <c r="A39" s="154" t="s">
        <v>1209</v>
      </c>
      <c r="B39" s="144"/>
      <c r="C39" s="136" t="s">
        <v>1153</v>
      </c>
    </row>
    <row r="40" spans="1:3" x14ac:dyDescent="0.2">
      <c r="A40" s="148"/>
      <c r="B40" s="144"/>
    </row>
    <row r="41" spans="1:3" x14ac:dyDescent="0.2">
      <c r="A41" s="155" t="s">
        <v>1119</v>
      </c>
      <c r="B41" s="144"/>
      <c r="C41" s="156" t="s">
        <v>1119</v>
      </c>
    </row>
    <row r="42" spans="1:3" ht="25.5" x14ac:dyDescent="0.2">
      <c r="A42" s="157" t="s">
        <v>1210</v>
      </c>
      <c r="B42" s="144"/>
      <c r="C42" s="136" t="s">
        <v>1151</v>
      </c>
    </row>
    <row r="44" spans="1:3" ht="17.25" customHeight="1" x14ac:dyDescent="0.2">
      <c r="A44" s="139" t="s">
        <v>1211</v>
      </c>
      <c r="B44" s="139"/>
      <c r="C44" s="139" t="s">
        <v>1211</v>
      </c>
    </row>
    <row r="45" spans="1:3" ht="17.25" customHeight="1" x14ac:dyDescent="0.2">
      <c r="A45" s="145" t="s">
        <v>1212</v>
      </c>
      <c r="B45" s="144"/>
      <c r="C45" s="136" t="s">
        <v>1154</v>
      </c>
    </row>
    <row r="46" spans="1:3" ht="19.5" customHeight="1" x14ac:dyDescent="0.2">
      <c r="A46" s="145"/>
      <c r="B46" s="144"/>
      <c r="C46" s="136" t="s">
        <v>1163</v>
      </c>
    </row>
    <row r="47" spans="1:3" ht="18" customHeight="1" x14ac:dyDescent="0.2">
      <c r="A47" s="158" t="s">
        <v>1213</v>
      </c>
      <c r="B47" s="144"/>
    </row>
    <row r="48" spans="1:3" x14ac:dyDescent="0.2">
      <c r="A48" s="158"/>
    </row>
    <row r="49" spans="1:4" x14ac:dyDescent="0.2">
      <c r="A49" s="158" t="s">
        <v>1214</v>
      </c>
      <c r="C49" s="136" t="s">
        <v>1215</v>
      </c>
      <c r="D49" s="136" t="s">
        <v>1216</v>
      </c>
    </row>
    <row r="50" spans="1:4" x14ac:dyDescent="0.2">
      <c r="A50" s="158"/>
      <c r="C50" s="136" t="s">
        <v>1217</v>
      </c>
      <c r="D50" s="136" t="s">
        <v>1218</v>
      </c>
    </row>
    <row r="55" spans="1:4" x14ac:dyDescent="0.2">
      <c r="B55" s="159"/>
    </row>
  </sheetData>
  <mergeCells count="1">
    <mergeCell ref="A4:A6"/>
  </mergeCells>
  <pageMargins left="0.7" right="0.7" top="0.75" bottom="0.75" header="0.3" footer="0.3"/>
  <pageSetup orientation="landscape" r:id="rId1"/>
  <headerFooter>
    <oddHeader>&amp;L&amp;D&amp;C&amp;F,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0"/>
  <sheetViews>
    <sheetView workbookViewId="0">
      <selection activeCell="D5" sqref="D5"/>
    </sheetView>
  </sheetViews>
  <sheetFormatPr defaultColWidth="9.140625" defaultRowHeight="15" x14ac:dyDescent="0.25"/>
  <cols>
    <col min="1" max="2" width="14" style="9" customWidth="1"/>
    <col min="3" max="3" width="18" style="136" customWidth="1"/>
    <col min="4" max="4" width="113.28515625" style="45" customWidth="1"/>
  </cols>
  <sheetData>
    <row r="1" spans="1:4" s="1" customFormat="1" ht="30.75" customHeight="1" x14ac:dyDescent="0.25">
      <c r="A1" s="160" t="s">
        <v>1219</v>
      </c>
      <c r="B1" s="160" t="s">
        <v>1220</v>
      </c>
      <c r="C1" s="160" t="s">
        <v>1221</v>
      </c>
      <c r="D1" s="161" t="s">
        <v>1222</v>
      </c>
    </row>
    <row r="2" spans="1:4" ht="18.75" customHeight="1" x14ac:dyDescent="0.25">
      <c r="A2" s="162">
        <v>0</v>
      </c>
      <c r="B2" s="162">
        <v>0</v>
      </c>
      <c r="C2" s="163" t="s">
        <v>1223</v>
      </c>
      <c r="D2" s="45" t="s">
        <v>1224</v>
      </c>
    </row>
    <row r="3" spans="1:4" x14ac:dyDescent="0.25">
      <c r="A3" s="162">
        <v>1</v>
      </c>
      <c r="B3" s="162">
        <v>1</v>
      </c>
      <c r="C3" s="163" t="s">
        <v>1225</v>
      </c>
    </row>
    <row r="4" spans="1:4" x14ac:dyDescent="0.25">
      <c r="A4" s="162">
        <v>2</v>
      </c>
      <c r="B4" s="162">
        <v>2</v>
      </c>
      <c r="C4" s="163" t="s">
        <v>1226</v>
      </c>
      <c r="D4" s="226" t="s">
        <v>1448</v>
      </c>
    </row>
    <row r="5" spans="1:4" ht="30" x14ac:dyDescent="0.25">
      <c r="A5" s="162">
        <v>3</v>
      </c>
      <c r="B5" s="162">
        <v>3</v>
      </c>
      <c r="C5" s="163" t="s">
        <v>1227</v>
      </c>
      <c r="D5" s="225" t="s">
        <v>1447</v>
      </c>
    </row>
    <row r="6" spans="1:4" x14ac:dyDescent="0.25">
      <c r="A6" s="162">
        <v>4</v>
      </c>
      <c r="B6" s="162">
        <v>4</v>
      </c>
      <c r="C6" s="163" t="s">
        <v>1228</v>
      </c>
    </row>
    <row r="7" spans="1:4" x14ac:dyDescent="0.25">
      <c r="A7" s="162">
        <v>5</v>
      </c>
      <c r="B7" s="162">
        <v>5</v>
      </c>
      <c r="C7" s="163" t="s">
        <v>1229</v>
      </c>
    </row>
    <row r="8" spans="1:4" x14ac:dyDescent="0.25">
      <c r="A8" s="162">
        <v>6</v>
      </c>
      <c r="B8" s="162">
        <v>6</v>
      </c>
      <c r="C8" s="163" t="s">
        <v>1230</v>
      </c>
    </row>
    <row r="9" spans="1:4" x14ac:dyDescent="0.25">
      <c r="A9" s="162">
        <v>7</v>
      </c>
      <c r="B9" s="162">
        <v>7</v>
      </c>
      <c r="C9" s="163" t="s">
        <v>1231</v>
      </c>
    </row>
    <row r="10" spans="1:4" x14ac:dyDescent="0.25">
      <c r="A10" s="162">
        <v>8</v>
      </c>
      <c r="B10" s="162">
        <v>8</v>
      </c>
      <c r="C10" s="163" t="s">
        <v>1232</v>
      </c>
    </row>
    <row r="11" spans="1:4" x14ac:dyDescent="0.25">
      <c r="A11" s="162">
        <v>9</v>
      </c>
      <c r="B11" s="162">
        <v>9</v>
      </c>
      <c r="C11" s="163" t="s">
        <v>1233</v>
      </c>
    </row>
    <row r="12" spans="1:4" x14ac:dyDescent="0.25">
      <c r="A12" s="162">
        <v>10</v>
      </c>
      <c r="B12" s="162">
        <v>10</v>
      </c>
      <c r="C12" s="163" t="s">
        <v>1234</v>
      </c>
    </row>
    <row r="13" spans="1:4" x14ac:dyDescent="0.25">
      <c r="A13" s="162">
        <v>11</v>
      </c>
      <c r="B13" s="162">
        <v>11</v>
      </c>
      <c r="C13" s="163" t="s">
        <v>1235</v>
      </c>
    </row>
    <row r="14" spans="1:4" x14ac:dyDescent="0.25">
      <c r="A14" s="162">
        <v>12</v>
      </c>
      <c r="B14" s="162">
        <v>12</v>
      </c>
      <c r="C14" s="163" t="s">
        <v>1236</v>
      </c>
    </row>
    <row r="15" spans="1:4" x14ac:dyDescent="0.25">
      <c r="A15" s="162">
        <v>13</v>
      </c>
      <c r="B15" s="162">
        <v>13</v>
      </c>
      <c r="C15" s="163" t="s">
        <v>1237</v>
      </c>
    </row>
    <row r="16" spans="1:4" x14ac:dyDescent="0.25">
      <c r="A16" s="162">
        <v>14</v>
      </c>
      <c r="B16" s="162">
        <v>14</v>
      </c>
      <c r="C16" s="163" t="s">
        <v>1238</v>
      </c>
    </row>
    <row r="17" spans="1:3" x14ac:dyDescent="0.25">
      <c r="A17" s="162">
        <v>15</v>
      </c>
      <c r="B17" s="162">
        <v>15</v>
      </c>
      <c r="C17" s="163" t="s">
        <v>1239</v>
      </c>
    </row>
    <row r="18" spans="1:3" x14ac:dyDescent="0.25">
      <c r="A18" s="162">
        <v>16</v>
      </c>
      <c r="B18" s="162">
        <v>16</v>
      </c>
      <c r="C18" s="163" t="s">
        <v>1240</v>
      </c>
    </row>
    <row r="19" spans="1:3" x14ac:dyDescent="0.25">
      <c r="A19" s="162">
        <v>17</v>
      </c>
      <c r="B19" s="162">
        <v>17</v>
      </c>
      <c r="C19" s="163" t="s">
        <v>1241</v>
      </c>
    </row>
    <row r="20" spans="1:3" x14ac:dyDescent="0.25">
      <c r="A20" s="162">
        <v>18</v>
      </c>
      <c r="B20" s="162">
        <v>18</v>
      </c>
      <c r="C20" s="163" t="s">
        <v>1242</v>
      </c>
    </row>
    <row r="21" spans="1:3" x14ac:dyDescent="0.25">
      <c r="A21" s="162">
        <v>19</v>
      </c>
      <c r="B21" s="162">
        <v>19</v>
      </c>
      <c r="C21" s="163" t="s">
        <v>1243</v>
      </c>
    </row>
    <row r="22" spans="1:3" x14ac:dyDescent="0.25">
      <c r="A22" s="162">
        <v>20</v>
      </c>
      <c r="B22" s="162">
        <v>20</v>
      </c>
      <c r="C22" s="163" t="s">
        <v>1244</v>
      </c>
    </row>
    <row r="23" spans="1:3" x14ac:dyDescent="0.25">
      <c r="A23" s="162">
        <v>21</v>
      </c>
      <c r="B23" s="162">
        <v>21</v>
      </c>
      <c r="C23" s="163" t="s">
        <v>1245</v>
      </c>
    </row>
    <row r="24" spans="1:3" x14ac:dyDescent="0.25">
      <c r="A24" s="162">
        <v>22</v>
      </c>
      <c r="B24" s="162">
        <v>22</v>
      </c>
      <c r="C24" s="163" t="s">
        <v>1246</v>
      </c>
    </row>
    <row r="25" spans="1:3" x14ac:dyDescent="0.25">
      <c r="A25" s="162">
        <v>23</v>
      </c>
      <c r="B25" s="162">
        <v>23</v>
      </c>
      <c r="C25" s="163" t="s">
        <v>1247</v>
      </c>
    </row>
    <row r="26" spans="1:3" x14ac:dyDescent="0.25">
      <c r="A26" s="162">
        <v>24</v>
      </c>
      <c r="B26" s="162">
        <v>24</v>
      </c>
      <c r="C26" s="163" t="s">
        <v>1248</v>
      </c>
    </row>
    <row r="27" spans="1:3" x14ac:dyDescent="0.25">
      <c r="A27" s="162">
        <v>25</v>
      </c>
      <c r="B27" s="162">
        <v>25</v>
      </c>
      <c r="C27" s="163" t="s">
        <v>1249</v>
      </c>
    </row>
    <row r="28" spans="1:3" x14ac:dyDescent="0.25">
      <c r="A28" s="162">
        <v>26</v>
      </c>
      <c r="B28" s="162">
        <v>26</v>
      </c>
      <c r="C28" s="163" t="s">
        <v>1250</v>
      </c>
    </row>
    <row r="29" spans="1:3" x14ac:dyDescent="0.25">
      <c r="A29" s="162">
        <v>27</v>
      </c>
      <c r="B29" s="162">
        <v>27</v>
      </c>
      <c r="C29" s="163" t="s">
        <v>1251</v>
      </c>
    </row>
    <row r="30" spans="1:3" x14ac:dyDescent="0.25">
      <c r="A30" s="162">
        <v>28</v>
      </c>
      <c r="B30" s="162">
        <v>28</v>
      </c>
      <c r="C30" s="163" t="s">
        <v>1252</v>
      </c>
    </row>
    <row r="31" spans="1:3" x14ac:dyDescent="0.25">
      <c r="A31" s="162">
        <v>29</v>
      </c>
      <c r="B31" s="162">
        <v>29</v>
      </c>
      <c r="C31" s="163" t="s">
        <v>1253</v>
      </c>
    </row>
    <row r="32" spans="1:3" x14ac:dyDescent="0.25">
      <c r="A32" s="162">
        <v>30</v>
      </c>
      <c r="B32" s="162">
        <v>30</v>
      </c>
      <c r="C32" s="163" t="s">
        <v>1254</v>
      </c>
    </row>
    <row r="33" spans="1:3" x14ac:dyDescent="0.25">
      <c r="A33" s="162">
        <v>31</v>
      </c>
      <c r="B33" s="162">
        <v>31</v>
      </c>
      <c r="C33" s="163" t="s">
        <v>1255</v>
      </c>
    </row>
    <row r="34" spans="1:3" x14ac:dyDescent="0.25">
      <c r="A34" s="162">
        <v>32</v>
      </c>
      <c r="B34" s="162">
        <v>32</v>
      </c>
      <c r="C34" s="163" t="s">
        <v>1256</v>
      </c>
    </row>
    <row r="35" spans="1:3" x14ac:dyDescent="0.25">
      <c r="A35" s="162">
        <v>33</v>
      </c>
      <c r="B35" s="162">
        <v>33</v>
      </c>
      <c r="C35" s="163" t="s">
        <v>1257</v>
      </c>
    </row>
    <row r="36" spans="1:3" x14ac:dyDescent="0.25">
      <c r="A36" s="162">
        <v>34</v>
      </c>
      <c r="B36" s="162">
        <v>34</v>
      </c>
      <c r="C36" s="163" t="s">
        <v>1258</v>
      </c>
    </row>
    <row r="37" spans="1:3" x14ac:dyDescent="0.25">
      <c r="A37" s="162">
        <v>35</v>
      </c>
      <c r="B37" s="162">
        <v>35</v>
      </c>
      <c r="C37" s="163" t="s">
        <v>1259</v>
      </c>
    </row>
    <row r="38" spans="1:3" x14ac:dyDescent="0.25">
      <c r="A38" s="162">
        <v>36</v>
      </c>
      <c r="B38" s="162">
        <v>36</v>
      </c>
      <c r="C38" s="163" t="s">
        <v>1260</v>
      </c>
    </row>
    <row r="39" spans="1:3" x14ac:dyDescent="0.25">
      <c r="A39" s="162">
        <v>37</v>
      </c>
      <c r="B39" s="162">
        <v>37</v>
      </c>
      <c r="C39" s="163" t="s">
        <v>1261</v>
      </c>
    </row>
    <row r="40" spans="1:3" x14ac:dyDescent="0.25">
      <c r="A40" s="162">
        <v>38</v>
      </c>
      <c r="B40" s="162">
        <v>38</v>
      </c>
      <c r="C40" s="163" t="s">
        <v>1262</v>
      </c>
    </row>
    <row r="41" spans="1:3" x14ac:dyDescent="0.25">
      <c r="A41" s="162">
        <v>39</v>
      </c>
      <c r="B41" s="162">
        <v>39</v>
      </c>
      <c r="C41" s="163" t="s">
        <v>1263</v>
      </c>
    </row>
    <row r="42" spans="1:3" x14ac:dyDescent="0.25">
      <c r="A42" s="162">
        <v>40</v>
      </c>
      <c r="B42" s="162">
        <v>40</v>
      </c>
      <c r="C42" s="163" t="s">
        <v>1264</v>
      </c>
    </row>
    <row r="43" spans="1:3" x14ac:dyDescent="0.25">
      <c r="A43" s="162">
        <v>41</v>
      </c>
      <c r="B43" s="162">
        <v>41</v>
      </c>
      <c r="C43" s="163" t="s">
        <v>1265</v>
      </c>
    </row>
    <row r="44" spans="1:3" x14ac:dyDescent="0.25">
      <c r="A44" s="162">
        <v>42</v>
      </c>
      <c r="B44" s="162">
        <v>42</v>
      </c>
      <c r="C44" s="163" t="s">
        <v>1266</v>
      </c>
    </row>
    <row r="45" spans="1:3" x14ac:dyDescent="0.25">
      <c r="A45" s="162">
        <v>43</v>
      </c>
      <c r="B45" s="162">
        <v>43</v>
      </c>
      <c r="C45" s="163" t="s">
        <v>1267</v>
      </c>
    </row>
    <row r="46" spans="1:3" x14ac:dyDescent="0.25">
      <c r="A46" s="162">
        <v>44</v>
      </c>
      <c r="B46" s="162">
        <v>44</v>
      </c>
      <c r="C46" s="163" t="s">
        <v>1268</v>
      </c>
    </row>
    <row r="47" spans="1:3" x14ac:dyDescent="0.25">
      <c r="A47" s="162">
        <v>45</v>
      </c>
      <c r="B47" s="162">
        <v>45</v>
      </c>
      <c r="C47" s="163" t="s">
        <v>1269</v>
      </c>
    </row>
    <row r="48" spans="1:3" x14ac:dyDescent="0.25">
      <c r="A48" s="162">
        <v>46</v>
      </c>
      <c r="B48" s="162">
        <v>46</v>
      </c>
      <c r="C48" s="163" t="s">
        <v>1270</v>
      </c>
    </row>
    <row r="49" spans="1:3" x14ac:dyDescent="0.25">
      <c r="A49" s="162">
        <v>47</v>
      </c>
      <c r="B49" s="162">
        <v>47</v>
      </c>
      <c r="C49" s="163" t="s">
        <v>1271</v>
      </c>
    </row>
    <row r="50" spans="1:3" x14ac:dyDescent="0.25">
      <c r="A50" s="162">
        <v>48</v>
      </c>
      <c r="B50" s="162">
        <v>48</v>
      </c>
      <c r="C50" s="163" t="s">
        <v>1272</v>
      </c>
    </row>
    <row r="51" spans="1:3" x14ac:dyDescent="0.25">
      <c r="A51" s="162">
        <v>49</v>
      </c>
      <c r="B51" s="162">
        <v>49</v>
      </c>
      <c r="C51" s="163" t="s">
        <v>1273</v>
      </c>
    </row>
    <row r="52" spans="1:3" x14ac:dyDescent="0.25">
      <c r="A52" s="162">
        <v>50</v>
      </c>
      <c r="B52" s="162">
        <v>50</v>
      </c>
      <c r="C52" s="163" t="s">
        <v>1274</v>
      </c>
    </row>
    <row r="53" spans="1:3" x14ac:dyDescent="0.25">
      <c r="A53" s="162">
        <v>51</v>
      </c>
      <c r="B53" s="162">
        <v>51</v>
      </c>
      <c r="C53" s="163" t="s">
        <v>1275</v>
      </c>
    </row>
    <row r="54" spans="1:3" x14ac:dyDescent="0.25">
      <c r="A54" s="162">
        <v>52</v>
      </c>
      <c r="B54" s="162">
        <v>52</v>
      </c>
      <c r="C54" s="163" t="s">
        <v>1276</v>
      </c>
    </row>
    <row r="55" spans="1:3" x14ac:dyDescent="0.25">
      <c r="A55" s="162">
        <v>53</v>
      </c>
      <c r="B55" s="162">
        <v>53</v>
      </c>
      <c r="C55" s="163" t="s">
        <v>1277</v>
      </c>
    </row>
    <row r="56" spans="1:3" x14ac:dyDescent="0.25">
      <c r="A56" s="162">
        <v>54</v>
      </c>
      <c r="B56" s="162">
        <v>54</v>
      </c>
      <c r="C56" s="163" t="s">
        <v>1278</v>
      </c>
    </row>
    <row r="57" spans="1:3" x14ac:dyDescent="0.25">
      <c r="A57" s="162">
        <v>55</v>
      </c>
      <c r="B57" s="162">
        <v>55</v>
      </c>
      <c r="C57" s="163" t="s">
        <v>1279</v>
      </c>
    </row>
    <row r="58" spans="1:3" x14ac:dyDescent="0.25">
      <c r="A58" s="162">
        <v>56</v>
      </c>
      <c r="B58" s="162">
        <v>56</v>
      </c>
      <c r="C58" s="163" t="s">
        <v>1280</v>
      </c>
    </row>
    <row r="59" spans="1:3" x14ac:dyDescent="0.25">
      <c r="A59" s="162">
        <v>57</v>
      </c>
      <c r="B59" s="162">
        <v>57</v>
      </c>
      <c r="C59" s="163" t="s">
        <v>1281</v>
      </c>
    </row>
    <row r="60" spans="1:3" x14ac:dyDescent="0.25">
      <c r="A60" s="162">
        <v>58</v>
      </c>
      <c r="B60" s="162">
        <v>58</v>
      </c>
      <c r="C60" s="163" t="s">
        <v>1282</v>
      </c>
    </row>
    <row r="61" spans="1:3" x14ac:dyDescent="0.25">
      <c r="A61" s="162">
        <v>59</v>
      </c>
      <c r="B61" s="162">
        <v>59</v>
      </c>
      <c r="C61" s="163" t="s">
        <v>1283</v>
      </c>
    </row>
    <row r="62" spans="1:3" x14ac:dyDescent="0.25">
      <c r="A62" s="162">
        <v>60</v>
      </c>
      <c r="B62" s="162">
        <v>60</v>
      </c>
      <c r="C62" s="163" t="s">
        <v>1284</v>
      </c>
    </row>
    <row r="63" spans="1:3" x14ac:dyDescent="0.25">
      <c r="A63" s="162">
        <v>61</v>
      </c>
      <c r="B63" s="162">
        <v>61</v>
      </c>
      <c r="C63" s="163" t="s">
        <v>1285</v>
      </c>
    </row>
    <row r="64" spans="1:3" x14ac:dyDescent="0.25">
      <c r="A64" s="162">
        <v>62</v>
      </c>
      <c r="B64" s="162">
        <v>62</v>
      </c>
      <c r="C64" s="163" t="s">
        <v>1286</v>
      </c>
    </row>
    <row r="65" spans="1:4" x14ac:dyDescent="0.25">
      <c r="A65" s="162">
        <v>63</v>
      </c>
      <c r="B65" s="162">
        <v>63</v>
      </c>
      <c r="C65" s="163" t="s">
        <v>1287</v>
      </c>
    </row>
    <row r="66" spans="1:4" x14ac:dyDescent="0.25">
      <c r="A66" s="162">
        <v>64</v>
      </c>
      <c r="B66" s="162">
        <v>64</v>
      </c>
      <c r="C66" s="163" t="s">
        <v>1288</v>
      </c>
    </row>
    <row r="67" spans="1:4" x14ac:dyDescent="0.25">
      <c r="A67" s="162">
        <v>65</v>
      </c>
      <c r="B67" s="162">
        <v>74</v>
      </c>
      <c r="C67" s="163" t="s">
        <v>1289</v>
      </c>
    </row>
    <row r="68" spans="1:4" x14ac:dyDescent="0.25">
      <c r="A68" s="162">
        <v>75</v>
      </c>
      <c r="B68" s="162">
        <v>115</v>
      </c>
      <c r="C68" s="163" t="s">
        <v>1290</v>
      </c>
    </row>
    <row r="69" spans="1:4" x14ac:dyDescent="0.25">
      <c r="A69" s="162">
        <v>999</v>
      </c>
      <c r="B69" s="162">
        <v>999</v>
      </c>
      <c r="C69" s="163" t="s">
        <v>1291</v>
      </c>
      <c r="D69" s="45" t="s">
        <v>1292</v>
      </c>
    </row>
    <row r="70" spans="1:4" x14ac:dyDescent="0.25">
      <c r="A70" s="162" t="s">
        <v>1293</v>
      </c>
      <c r="B70" s="162"/>
      <c r="C70" s="163" t="s">
        <v>1291</v>
      </c>
      <c r="D70" s="45" t="s">
        <v>1294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8"/>
  <sheetViews>
    <sheetView workbookViewId="0">
      <selection activeCell="D23" sqref="D23"/>
    </sheetView>
  </sheetViews>
  <sheetFormatPr defaultColWidth="9.140625" defaultRowHeight="15" x14ac:dyDescent="0.25"/>
  <cols>
    <col min="1" max="1" width="12.85546875" style="136" customWidth="1"/>
    <col min="2" max="2" width="16.140625" style="102" customWidth="1"/>
    <col min="3" max="3" width="48.28515625" bestFit="1" customWidth="1"/>
    <col min="5" max="5" width="48.28515625" bestFit="1" customWidth="1"/>
    <col min="7" max="7" width="48.28515625" bestFit="1" customWidth="1"/>
  </cols>
  <sheetData>
    <row r="1" spans="1:7" x14ac:dyDescent="0.25">
      <c r="A1" s="156" t="s">
        <v>1295</v>
      </c>
      <c r="B1" s="156" t="s">
        <v>1296</v>
      </c>
      <c r="C1" s="156" t="s">
        <v>1297</v>
      </c>
    </row>
    <row r="2" spans="1:7" x14ac:dyDescent="0.25">
      <c r="A2" s="145" t="s">
        <v>1298</v>
      </c>
      <c r="B2" s="145">
        <v>20</v>
      </c>
      <c r="C2" s="145" t="s">
        <v>1298</v>
      </c>
    </row>
    <row r="3" spans="1:7" x14ac:dyDescent="0.25">
      <c r="A3" s="145" t="s">
        <v>1299</v>
      </c>
      <c r="B3" s="145">
        <v>1</v>
      </c>
      <c r="C3" s="145" t="s">
        <v>1299</v>
      </c>
    </row>
    <row r="4" spans="1:7" x14ac:dyDescent="0.25">
      <c r="A4" s="145" t="s">
        <v>1300</v>
      </c>
      <c r="B4" s="145">
        <v>19</v>
      </c>
      <c r="C4" s="145" t="s">
        <v>1300</v>
      </c>
    </row>
    <row r="5" spans="1:7" x14ac:dyDescent="0.25">
      <c r="A5" s="145" t="s">
        <v>1301</v>
      </c>
      <c r="B5" s="145" t="s">
        <v>1302</v>
      </c>
      <c r="C5" s="145" t="s">
        <v>1301</v>
      </c>
    </row>
    <row r="6" spans="1:7" x14ac:dyDescent="0.25">
      <c r="A6" s="145" t="s">
        <v>1303</v>
      </c>
      <c r="B6" s="145" t="s">
        <v>1304</v>
      </c>
      <c r="C6" s="145" t="s">
        <v>984</v>
      </c>
    </row>
    <row r="7" spans="1:7" x14ac:dyDescent="0.25">
      <c r="A7" s="164"/>
    </row>
    <row r="9" spans="1:7" x14ac:dyDescent="0.25">
      <c r="A9" s="165" t="s">
        <v>1305</v>
      </c>
      <c r="B9" s="166"/>
      <c r="C9" s="167"/>
    </row>
    <row r="11" spans="1:7" x14ac:dyDescent="0.25">
      <c r="A11" s="136" t="s">
        <v>1306</v>
      </c>
      <c r="C11" s="136" t="s">
        <v>1307</v>
      </c>
    </row>
    <row r="13" spans="1:7" x14ac:dyDescent="0.25">
      <c r="B13" s="168" t="s">
        <v>1308</v>
      </c>
      <c r="C13" t="s">
        <v>971</v>
      </c>
      <c r="D13" s="104" t="s">
        <v>1309</v>
      </c>
      <c r="E13" t="s">
        <v>971</v>
      </c>
      <c r="F13" s="169" t="s">
        <v>1310</v>
      </c>
      <c r="G13" t="s">
        <v>971</v>
      </c>
    </row>
    <row r="14" spans="1:7" x14ac:dyDescent="0.25">
      <c r="B14" s="102">
        <v>1</v>
      </c>
      <c r="C14" t="s">
        <v>1311</v>
      </c>
      <c r="D14">
        <v>1</v>
      </c>
      <c r="E14" t="s">
        <v>1311</v>
      </c>
      <c r="F14">
        <v>1</v>
      </c>
      <c r="G14" t="s">
        <v>1311</v>
      </c>
    </row>
    <row r="15" spans="1:7" x14ac:dyDescent="0.25">
      <c r="B15" s="102">
        <v>4</v>
      </c>
      <c r="C15" t="s">
        <v>1312</v>
      </c>
      <c r="D15">
        <v>4</v>
      </c>
      <c r="E15" t="s">
        <v>1312</v>
      </c>
      <c r="F15">
        <v>4</v>
      </c>
      <c r="G15" t="s">
        <v>1312</v>
      </c>
    </row>
    <row r="16" spans="1:7" x14ac:dyDescent="0.25">
      <c r="B16" s="102">
        <v>5</v>
      </c>
      <c r="C16" t="s">
        <v>1313</v>
      </c>
      <c r="D16">
        <v>5</v>
      </c>
      <c r="E16" t="s">
        <v>1313</v>
      </c>
      <c r="F16">
        <v>5</v>
      </c>
      <c r="G16" t="s">
        <v>1313</v>
      </c>
    </row>
    <row r="17" spans="2:7" x14ac:dyDescent="0.25">
      <c r="B17" s="102">
        <v>7</v>
      </c>
      <c r="C17" t="s">
        <v>1314</v>
      </c>
      <c r="D17">
        <v>7</v>
      </c>
      <c r="E17" t="s">
        <v>1314</v>
      </c>
      <c r="F17">
        <v>7</v>
      </c>
      <c r="G17" t="s">
        <v>1314</v>
      </c>
    </row>
    <row r="18" spans="2:7" x14ac:dyDescent="0.25">
      <c r="B18" s="102">
        <v>10</v>
      </c>
      <c r="C18" t="s">
        <v>1315</v>
      </c>
      <c r="D18">
        <v>10</v>
      </c>
      <c r="E18" t="s">
        <v>1315</v>
      </c>
      <c r="F18">
        <v>10</v>
      </c>
      <c r="G18" t="s">
        <v>1315</v>
      </c>
    </row>
    <row r="19" spans="2:7" x14ac:dyDescent="0.25">
      <c r="B19" s="168">
        <v>12</v>
      </c>
      <c r="C19" s="105" t="s">
        <v>1316</v>
      </c>
      <c r="D19" s="104"/>
      <c r="E19" s="104"/>
      <c r="F19" s="169"/>
      <c r="G19" s="169"/>
    </row>
    <row r="20" spans="2:7" x14ac:dyDescent="0.25">
      <c r="B20" s="102">
        <v>15</v>
      </c>
      <c r="C20" t="s">
        <v>1317</v>
      </c>
      <c r="D20">
        <v>15</v>
      </c>
      <c r="E20" t="s">
        <v>1317</v>
      </c>
      <c r="F20">
        <v>15</v>
      </c>
      <c r="G20" t="s">
        <v>1317</v>
      </c>
    </row>
    <row r="21" spans="2:7" x14ac:dyDescent="0.25">
      <c r="B21" s="102">
        <v>17</v>
      </c>
      <c r="C21" t="s">
        <v>1318</v>
      </c>
      <c r="D21">
        <v>17</v>
      </c>
      <c r="E21" t="s">
        <v>1318</v>
      </c>
      <c r="F21">
        <v>17</v>
      </c>
      <c r="G21" t="s">
        <v>1318</v>
      </c>
    </row>
    <row r="22" spans="2:7" x14ac:dyDescent="0.25">
      <c r="B22" s="102">
        <v>19</v>
      </c>
      <c r="C22" t="s">
        <v>1319</v>
      </c>
      <c r="D22">
        <v>19</v>
      </c>
      <c r="E22" t="s">
        <v>1319</v>
      </c>
      <c r="F22">
        <v>19</v>
      </c>
      <c r="G22" t="s">
        <v>1319</v>
      </c>
    </row>
    <row r="23" spans="2:7" x14ac:dyDescent="0.25">
      <c r="B23" s="102">
        <v>20</v>
      </c>
      <c r="C23" t="s">
        <v>1320</v>
      </c>
      <c r="D23">
        <v>20</v>
      </c>
      <c r="E23" t="s">
        <v>1321</v>
      </c>
      <c r="F23">
        <v>20</v>
      </c>
      <c r="G23" t="s">
        <v>1321</v>
      </c>
    </row>
    <row r="24" spans="2:7" x14ac:dyDescent="0.25">
      <c r="B24" s="102">
        <v>21</v>
      </c>
      <c r="C24" t="s">
        <v>1322</v>
      </c>
      <c r="D24">
        <v>21</v>
      </c>
      <c r="E24" t="s">
        <v>1322</v>
      </c>
      <c r="F24">
        <v>21</v>
      </c>
      <c r="G24" t="s">
        <v>1322</v>
      </c>
    </row>
    <row r="25" spans="2:7" x14ac:dyDescent="0.25">
      <c r="B25" s="102">
        <v>22</v>
      </c>
      <c r="C25" t="s">
        <v>1323</v>
      </c>
      <c r="D25">
        <v>22</v>
      </c>
      <c r="E25" t="s">
        <v>1323</v>
      </c>
      <c r="F25">
        <v>22</v>
      </c>
      <c r="G25" t="s">
        <v>1323</v>
      </c>
    </row>
    <row r="26" spans="2:7" x14ac:dyDescent="0.25">
      <c r="B26" s="102">
        <v>23</v>
      </c>
      <c r="C26" t="s">
        <v>1324</v>
      </c>
      <c r="D26">
        <v>23</v>
      </c>
      <c r="E26" t="s">
        <v>1324</v>
      </c>
      <c r="F26">
        <v>23</v>
      </c>
      <c r="G26" t="s">
        <v>1324</v>
      </c>
    </row>
    <row r="27" spans="2:7" x14ac:dyDescent="0.25">
      <c r="B27" s="102">
        <v>24</v>
      </c>
      <c r="C27" t="s">
        <v>1325</v>
      </c>
      <c r="D27">
        <v>24</v>
      </c>
      <c r="E27" t="s">
        <v>1325</v>
      </c>
      <c r="F27">
        <v>24</v>
      </c>
      <c r="G27" t="s">
        <v>1325</v>
      </c>
    </row>
    <row r="28" spans="2:7" x14ac:dyDescent="0.25">
      <c r="B28" s="102">
        <v>29</v>
      </c>
      <c r="C28" t="s">
        <v>1326</v>
      </c>
      <c r="D28">
        <v>29</v>
      </c>
      <c r="E28" t="s">
        <v>1326</v>
      </c>
      <c r="F28">
        <v>29</v>
      </c>
      <c r="G28" t="s">
        <v>1326</v>
      </c>
    </row>
    <row r="29" spans="2:7" x14ac:dyDescent="0.25">
      <c r="B29" s="102">
        <v>32</v>
      </c>
      <c r="C29" t="s">
        <v>1327</v>
      </c>
      <c r="D29">
        <v>32</v>
      </c>
      <c r="E29" t="s">
        <v>1327</v>
      </c>
      <c r="F29">
        <v>32</v>
      </c>
      <c r="G29" t="s">
        <v>1327</v>
      </c>
    </row>
    <row r="30" spans="2:7" x14ac:dyDescent="0.25">
      <c r="B30" s="102">
        <v>33</v>
      </c>
      <c r="C30" t="s">
        <v>1328</v>
      </c>
      <c r="D30">
        <v>33</v>
      </c>
      <c r="E30" t="s">
        <v>1328</v>
      </c>
      <c r="F30">
        <v>33</v>
      </c>
      <c r="G30" t="s">
        <v>1328</v>
      </c>
    </row>
    <row r="31" spans="2:7" x14ac:dyDescent="0.25">
      <c r="B31" s="168">
        <v>34</v>
      </c>
      <c r="C31" s="105" t="s">
        <v>1316</v>
      </c>
      <c r="D31" s="104"/>
      <c r="E31" s="104"/>
      <c r="F31" s="169"/>
      <c r="G31" s="169"/>
    </row>
    <row r="32" spans="2:7" x14ac:dyDescent="0.25">
      <c r="B32" s="102">
        <v>36</v>
      </c>
      <c r="C32" t="s">
        <v>1329</v>
      </c>
      <c r="D32">
        <v>36</v>
      </c>
      <c r="E32" t="s">
        <v>1329</v>
      </c>
      <c r="F32">
        <v>36</v>
      </c>
      <c r="G32" t="s">
        <v>1329</v>
      </c>
    </row>
    <row r="33" spans="2:7" x14ac:dyDescent="0.25">
      <c r="B33" s="102">
        <v>39</v>
      </c>
      <c r="C33" t="s">
        <v>1330</v>
      </c>
      <c r="D33">
        <v>39</v>
      </c>
      <c r="E33" t="s">
        <v>1330</v>
      </c>
      <c r="F33">
        <v>39</v>
      </c>
      <c r="G33" t="s">
        <v>1330</v>
      </c>
    </row>
    <row r="34" spans="2:7" x14ac:dyDescent="0.25">
      <c r="B34" s="102">
        <v>40</v>
      </c>
      <c r="C34" t="s">
        <v>1331</v>
      </c>
      <c r="D34">
        <v>40</v>
      </c>
      <c r="E34" t="s">
        <v>1331</v>
      </c>
      <c r="F34">
        <v>40</v>
      </c>
      <c r="G34" t="s">
        <v>1331</v>
      </c>
    </row>
    <row r="35" spans="2:7" x14ac:dyDescent="0.25">
      <c r="B35" s="102">
        <v>41</v>
      </c>
      <c r="C35" t="s">
        <v>1332</v>
      </c>
      <c r="D35">
        <v>41</v>
      </c>
      <c r="E35" t="s">
        <v>1332</v>
      </c>
      <c r="F35">
        <v>41</v>
      </c>
      <c r="G35" t="s">
        <v>1332</v>
      </c>
    </row>
    <row r="36" spans="2:7" x14ac:dyDescent="0.25">
      <c r="B36" s="102">
        <v>43</v>
      </c>
      <c r="C36" t="s">
        <v>1333</v>
      </c>
      <c r="D36">
        <v>43</v>
      </c>
      <c r="E36" t="s">
        <v>1333</v>
      </c>
      <c r="F36">
        <v>43</v>
      </c>
      <c r="G36" t="s">
        <v>1333</v>
      </c>
    </row>
    <row r="37" spans="2:7" x14ac:dyDescent="0.25">
      <c r="B37" s="102">
        <v>53</v>
      </c>
      <c r="C37" t="s">
        <v>1334</v>
      </c>
      <c r="D37">
        <v>53</v>
      </c>
      <c r="E37" t="s">
        <v>1334</v>
      </c>
      <c r="F37">
        <v>53</v>
      </c>
      <c r="G37" t="s">
        <v>1334</v>
      </c>
    </row>
    <row r="38" spans="2:7" x14ac:dyDescent="0.25">
      <c r="B38" s="102">
        <v>76</v>
      </c>
      <c r="C38" t="s">
        <v>1335</v>
      </c>
      <c r="D38">
        <v>76</v>
      </c>
      <c r="E38" t="s">
        <v>1335</v>
      </c>
      <c r="F38">
        <v>76</v>
      </c>
      <c r="G38" t="s">
        <v>1335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6"/>
  <sheetViews>
    <sheetView workbookViewId="0">
      <selection activeCell="C2" sqref="C2:C5"/>
    </sheetView>
  </sheetViews>
  <sheetFormatPr defaultColWidth="9.140625" defaultRowHeight="15" x14ac:dyDescent="0.25"/>
  <cols>
    <col min="1" max="1" width="15.85546875" style="136" customWidth="1"/>
    <col min="2" max="2" width="24.28515625" customWidth="1"/>
    <col min="3" max="3" width="22.85546875" customWidth="1"/>
  </cols>
  <sheetData>
    <row r="1" spans="1:3" x14ac:dyDescent="0.25">
      <c r="A1" s="170" t="s">
        <v>1208</v>
      </c>
      <c r="B1" s="170" t="s">
        <v>1296</v>
      </c>
      <c r="C1" s="170" t="s">
        <v>1297</v>
      </c>
    </row>
    <row r="2" spans="1:3" x14ac:dyDescent="0.25">
      <c r="A2" s="145" t="s">
        <v>1336</v>
      </c>
      <c r="B2" s="145" t="s">
        <v>1337</v>
      </c>
      <c r="C2" s="145" t="s">
        <v>1337</v>
      </c>
    </row>
    <row r="3" spans="1:3" x14ac:dyDescent="0.25">
      <c r="A3" s="145" t="s">
        <v>1338</v>
      </c>
      <c r="B3" s="145" t="s">
        <v>1339</v>
      </c>
      <c r="C3" s="145" t="s">
        <v>1339</v>
      </c>
    </row>
    <row r="4" spans="1:3" x14ac:dyDescent="0.25">
      <c r="A4" s="145" t="s">
        <v>1340</v>
      </c>
      <c r="B4" s="145" t="s">
        <v>1341</v>
      </c>
      <c r="C4" s="145" t="s">
        <v>1342</v>
      </c>
    </row>
    <row r="5" spans="1:3" x14ac:dyDescent="0.25">
      <c r="A5" s="145" t="s">
        <v>1304</v>
      </c>
      <c r="B5" s="145" t="s">
        <v>1343</v>
      </c>
      <c r="C5" s="145" t="s">
        <v>984</v>
      </c>
    </row>
    <row r="6" spans="1:3" x14ac:dyDescent="0.25">
      <c r="A6" s="17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
  <sheetViews>
    <sheetView workbookViewId="0">
      <selection sqref="A1:XFD1048576"/>
    </sheetView>
  </sheetViews>
  <sheetFormatPr defaultColWidth="9.140625" defaultRowHeight="15" x14ac:dyDescent="0.25"/>
  <cols>
    <col min="1" max="1" width="14" customWidth="1"/>
    <col min="2" max="2" width="12" customWidth="1"/>
    <col min="3" max="3" width="30.7109375" customWidth="1"/>
  </cols>
  <sheetData>
    <row r="1" spans="1:3" x14ac:dyDescent="0.25">
      <c r="A1" s="143" t="s">
        <v>1197</v>
      </c>
      <c r="B1" s="143"/>
      <c r="C1" s="143" t="s">
        <v>971</v>
      </c>
    </row>
    <row r="2" spans="1:3" x14ac:dyDescent="0.25">
      <c r="A2" s="145" t="s">
        <v>1130</v>
      </c>
      <c r="B2" s="103" t="s">
        <v>1344</v>
      </c>
      <c r="C2" s="145" t="s">
        <v>1345</v>
      </c>
    </row>
    <row r="3" spans="1:3" x14ac:dyDescent="0.25">
      <c r="A3" s="145" t="s">
        <v>1346</v>
      </c>
      <c r="B3" s="103" t="s">
        <v>1347</v>
      </c>
      <c r="C3" s="145" t="s">
        <v>1348</v>
      </c>
    </row>
    <row r="4" spans="1:3" x14ac:dyDescent="0.25">
      <c r="A4" s="101" t="s">
        <v>1200</v>
      </c>
      <c r="B4" s="103" t="s">
        <v>1349</v>
      </c>
      <c r="C4" s="101" t="s">
        <v>1350</v>
      </c>
    </row>
  </sheetData>
  <pageMargins left="0.7" right="0.7" top="0.75" bottom="0.75" header="0.3" footer="0.3"/>
  <pageSetup orientation="landscape" r:id="rId1"/>
  <headerFooter>
    <oddHeader>&amp;L&amp;D&amp;C&amp;F,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
  <sheetViews>
    <sheetView workbookViewId="0">
      <selection sqref="A1:XFD1048576"/>
    </sheetView>
  </sheetViews>
  <sheetFormatPr defaultColWidth="9.140625" defaultRowHeight="15" x14ac:dyDescent="0.25"/>
  <cols>
    <col min="1" max="1" width="19.28515625" customWidth="1"/>
    <col min="2" max="2" width="34.7109375" customWidth="1"/>
    <col min="3" max="3" width="41.28515625" customWidth="1"/>
  </cols>
  <sheetData>
    <row r="1" spans="1:3" x14ac:dyDescent="0.25">
      <c r="A1" s="310"/>
      <c r="B1" s="310"/>
      <c r="C1" s="311"/>
    </row>
    <row r="2" spans="1:3" ht="25.5" x14ac:dyDescent="0.25">
      <c r="A2" s="151" t="s">
        <v>1351</v>
      </c>
      <c r="B2" s="172" t="s">
        <v>1352</v>
      </c>
      <c r="C2" s="172" t="s">
        <v>1353</v>
      </c>
    </row>
    <row r="3" spans="1:3" ht="25.5" x14ac:dyDescent="0.25">
      <c r="A3" s="173" t="s">
        <v>1354</v>
      </c>
      <c r="B3" s="173" t="s">
        <v>1355</v>
      </c>
      <c r="C3" s="173" t="s">
        <v>585</v>
      </c>
    </row>
    <row r="4" spans="1:3" x14ac:dyDescent="0.25">
      <c r="A4" s="173" t="s">
        <v>1356</v>
      </c>
      <c r="B4" s="173" t="s">
        <v>1355</v>
      </c>
      <c r="C4" s="173" t="s">
        <v>1357</v>
      </c>
    </row>
  </sheetData>
  <mergeCells count="1">
    <mergeCell ref="A1: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workbookViewId="0">
      <selection sqref="A1:B1"/>
    </sheetView>
  </sheetViews>
  <sheetFormatPr defaultColWidth="9.140625" defaultRowHeight="15" x14ac:dyDescent="0.25"/>
  <cols>
    <col min="1" max="1" width="38.85546875" customWidth="1"/>
    <col min="2" max="2" width="32.140625" customWidth="1"/>
    <col min="3" max="3" width="27.28515625" customWidth="1"/>
    <col min="4" max="4" width="25" customWidth="1"/>
  </cols>
  <sheetData>
    <row r="1" spans="1:4" x14ac:dyDescent="0.25">
      <c r="A1" s="312" t="s">
        <v>1358</v>
      </c>
      <c r="B1" s="312"/>
      <c r="C1" s="313" t="s">
        <v>1359</v>
      </c>
      <c r="D1" s="313"/>
    </row>
    <row r="3" spans="1:4" x14ac:dyDescent="0.25">
      <c r="A3" s="139" t="s">
        <v>1360</v>
      </c>
      <c r="B3" s="139" t="s">
        <v>964</v>
      </c>
      <c r="C3" s="174" t="s">
        <v>1361</v>
      </c>
      <c r="D3" s="174" t="s">
        <v>1362</v>
      </c>
    </row>
    <row r="4" spans="1:4" x14ac:dyDescent="0.25">
      <c r="A4" s="307" t="s">
        <v>1363</v>
      </c>
      <c r="B4" s="145" t="s">
        <v>1364</v>
      </c>
      <c r="C4" s="145" t="s">
        <v>1363</v>
      </c>
      <c r="D4" s="145" t="s">
        <v>1365</v>
      </c>
    </row>
    <row r="5" spans="1:4" x14ac:dyDescent="0.25">
      <c r="A5" s="314"/>
      <c r="B5" s="145" t="s">
        <v>1366</v>
      </c>
      <c r="C5" s="145" t="s">
        <v>1363</v>
      </c>
      <c r="D5" s="145" t="s">
        <v>1367</v>
      </c>
    </row>
    <row r="6" spans="1:4" x14ac:dyDescent="0.25">
      <c r="A6" s="145" t="s">
        <v>1368</v>
      </c>
      <c r="B6" s="145" t="s">
        <v>1369</v>
      </c>
      <c r="C6" s="145" t="s">
        <v>1368</v>
      </c>
      <c r="D6" s="145" t="s">
        <v>1370</v>
      </c>
    </row>
    <row r="7" spans="1:4" x14ac:dyDescent="0.25">
      <c r="A7" s="145" t="s">
        <v>1371</v>
      </c>
      <c r="B7" s="145" t="s">
        <v>1369</v>
      </c>
      <c r="C7" s="145" t="s">
        <v>1371</v>
      </c>
      <c r="D7" s="145" t="s">
        <v>1370</v>
      </c>
    </row>
    <row r="8" spans="1:4" x14ac:dyDescent="0.25">
      <c r="A8" s="145" t="s">
        <v>1372</v>
      </c>
      <c r="B8" s="145" t="s">
        <v>1369</v>
      </c>
      <c r="C8" s="145" t="s">
        <v>1372</v>
      </c>
      <c r="D8" s="145" t="s">
        <v>1370</v>
      </c>
    </row>
    <row r="9" spans="1:4" x14ac:dyDescent="0.25">
      <c r="A9" s="145" t="s">
        <v>1373</v>
      </c>
      <c r="B9" s="145" t="s">
        <v>1369</v>
      </c>
      <c r="C9" s="145" t="s">
        <v>1373</v>
      </c>
      <c r="D9" s="145" t="s">
        <v>1370</v>
      </c>
    </row>
    <row r="10" spans="1:4" x14ac:dyDescent="0.25">
      <c r="A10" s="145" t="s">
        <v>1374</v>
      </c>
      <c r="B10" s="145" t="s">
        <v>1369</v>
      </c>
      <c r="C10" s="145" t="s">
        <v>1374</v>
      </c>
      <c r="D10" s="145" t="s">
        <v>1370</v>
      </c>
    </row>
    <row r="11" spans="1:4" x14ac:dyDescent="0.25">
      <c r="A11" s="145" t="s">
        <v>960</v>
      </c>
      <c r="B11" s="145" t="s">
        <v>1369</v>
      </c>
      <c r="C11" s="145" t="s">
        <v>960</v>
      </c>
      <c r="D11" s="145" t="s">
        <v>1370</v>
      </c>
    </row>
    <row r="12" spans="1:4" x14ac:dyDescent="0.25">
      <c r="A12" s="145" t="s">
        <v>1375</v>
      </c>
      <c r="B12" s="145" t="s">
        <v>1369</v>
      </c>
      <c r="C12" s="145" t="s">
        <v>1376</v>
      </c>
      <c r="D12" s="145" t="s">
        <v>1370</v>
      </c>
    </row>
    <row r="13" spans="1:4" x14ac:dyDescent="0.25">
      <c r="A13" s="145" t="s">
        <v>1377</v>
      </c>
      <c r="B13" s="145" t="s">
        <v>986</v>
      </c>
      <c r="C13" s="145" t="s">
        <v>1303</v>
      </c>
      <c r="D13" s="145" t="s">
        <v>1378</v>
      </c>
    </row>
  </sheetData>
  <mergeCells count="3">
    <mergeCell ref="A1:B1"/>
    <mergeCell ref="C1:D1"/>
    <mergeCell ref="A4:A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6"/>
  <sheetViews>
    <sheetView workbookViewId="0">
      <selection activeCell="A4" sqref="A4"/>
    </sheetView>
  </sheetViews>
  <sheetFormatPr defaultRowHeight="15" x14ac:dyDescent="0.25"/>
  <sheetData>
    <row r="1" spans="1:1" x14ac:dyDescent="0.25">
      <c r="A1" t="s">
        <v>1578</v>
      </c>
    </row>
    <row r="3" spans="1:1" x14ac:dyDescent="0.25">
      <c r="A3" t="s">
        <v>1581</v>
      </c>
    </row>
    <row r="4" spans="1:1" x14ac:dyDescent="0.25">
      <c r="A4" t="s">
        <v>1579</v>
      </c>
    </row>
    <row r="6" spans="1:1" x14ac:dyDescent="0.25">
      <c r="A6" t="s">
        <v>1580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24"/>
  <sheetViews>
    <sheetView topLeftCell="F1" workbookViewId="0">
      <selection activeCell="AI11" sqref="AI11"/>
    </sheetView>
  </sheetViews>
  <sheetFormatPr defaultColWidth="9.140625" defaultRowHeight="15" x14ac:dyDescent="0.25"/>
  <cols>
    <col min="2" max="3" width="9.140625" style="102"/>
    <col min="4" max="4" width="91.28515625" style="102" customWidth="1"/>
    <col min="5" max="5" width="11" style="102" customWidth="1"/>
    <col min="6" max="6" width="12.7109375" customWidth="1"/>
    <col min="9" max="9" width="2" customWidth="1"/>
    <col min="10" max="10" width="2.28515625" customWidth="1"/>
    <col min="11" max="11" width="3.28515625" customWidth="1"/>
    <col min="12" max="12" width="2" style="102" customWidth="1"/>
    <col min="13" max="13" width="7.7109375" customWidth="1"/>
    <col min="14" max="14" width="2.28515625" customWidth="1"/>
    <col min="15" max="15" width="9" customWidth="1"/>
    <col min="16" max="17" width="2" customWidth="1"/>
    <col min="18" max="18" width="7.7109375" customWidth="1"/>
    <col min="19" max="19" width="2.28515625" customWidth="1"/>
    <col min="20" max="20" width="10" customWidth="1"/>
    <col min="21" max="22" width="2" customWidth="1"/>
    <col min="23" max="23" width="11" customWidth="1"/>
    <col min="24" max="24" width="2.28515625" customWidth="1"/>
    <col min="25" max="25" width="13.7109375" customWidth="1"/>
    <col min="26" max="27" width="2" customWidth="1"/>
    <col min="28" max="28" width="11" customWidth="1"/>
    <col min="29" max="29" width="2.28515625" customWidth="1"/>
    <col min="30" max="30" width="13.7109375" customWidth="1"/>
    <col min="31" max="31" width="2" customWidth="1"/>
    <col min="32" max="33" width="2.28515625" customWidth="1"/>
    <col min="34" max="34" width="3.85546875" customWidth="1"/>
    <col min="35" max="35" width="51.7109375" customWidth="1"/>
    <col min="40" max="40" width="9.140625" customWidth="1"/>
  </cols>
  <sheetData>
    <row r="1" spans="1:46" x14ac:dyDescent="0.25">
      <c r="A1" t="s">
        <v>1379</v>
      </c>
      <c r="B1" s="102" t="s">
        <v>1030</v>
      </c>
      <c r="C1" s="102" t="s">
        <v>1031</v>
      </c>
      <c r="D1" s="102" t="s">
        <v>1032</v>
      </c>
      <c r="E1" s="102" t="s">
        <v>1380</v>
      </c>
      <c r="F1" s="102" t="s">
        <v>459</v>
      </c>
      <c r="G1" s="102" t="s">
        <v>1351</v>
      </c>
    </row>
    <row r="2" spans="1:46" x14ac:dyDescent="0.25">
      <c r="A2" t="s">
        <v>731</v>
      </c>
      <c r="B2" s="102" t="s">
        <v>729</v>
      </c>
      <c r="D2" s="102" t="s">
        <v>1033</v>
      </c>
      <c r="E2" s="102">
        <v>3</v>
      </c>
      <c r="F2" s="102" t="s">
        <v>1130</v>
      </c>
      <c r="G2" s="102" t="s">
        <v>1131</v>
      </c>
      <c r="I2" s="316" t="s">
        <v>1381</v>
      </c>
      <c r="J2" s="316"/>
      <c r="K2" s="316"/>
      <c r="L2" s="316"/>
      <c r="M2" s="316" t="s">
        <v>1382</v>
      </c>
      <c r="N2" s="316"/>
      <c r="O2" s="316"/>
      <c r="P2" s="316"/>
      <c r="Q2" s="316" t="s">
        <v>1383</v>
      </c>
      <c r="R2" s="316"/>
      <c r="S2" s="316"/>
      <c r="T2" s="316"/>
      <c r="U2" s="316"/>
      <c r="V2" s="316" t="s">
        <v>1384</v>
      </c>
      <c r="W2" s="316"/>
      <c r="X2" s="316"/>
      <c r="Y2" s="316"/>
      <c r="Z2" s="316"/>
      <c r="AA2" s="316" t="s">
        <v>1385</v>
      </c>
      <c r="AB2" s="316"/>
      <c r="AC2" s="316"/>
      <c r="AD2" s="316"/>
      <c r="AE2" s="316"/>
      <c r="AF2" t="s">
        <v>1386</v>
      </c>
    </row>
    <row r="3" spans="1:46" x14ac:dyDescent="0.25">
      <c r="A3" t="s">
        <v>729</v>
      </c>
      <c r="C3" s="102" t="s">
        <v>729</v>
      </c>
      <c r="E3" s="102">
        <v>5</v>
      </c>
      <c r="F3" s="102" t="s">
        <v>1346</v>
      </c>
      <c r="G3" t="s">
        <v>1351</v>
      </c>
      <c r="I3" s="175" t="s">
        <v>1387</v>
      </c>
      <c r="J3" s="175" t="s">
        <v>1388</v>
      </c>
      <c r="K3" s="175" t="s">
        <v>1389</v>
      </c>
      <c r="L3" s="175" t="s">
        <v>1390</v>
      </c>
      <c r="M3" s="175" t="s">
        <v>1391</v>
      </c>
      <c r="N3" s="175" t="s">
        <v>1392</v>
      </c>
      <c r="O3" s="175" t="s">
        <v>1393</v>
      </c>
      <c r="P3" s="175" t="s">
        <v>1390</v>
      </c>
      <c r="Q3" s="175" t="s">
        <v>1394</v>
      </c>
      <c r="R3" s="175" t="s">
        <v>1395</v>
      </c>
      <c r="S3" s="175" t="s">
        <v>1396</v>
      </c>
      <c r="T3" s="175" t="s">
        <v>1397</v>
      </c>
      <c r="U3" s="175" t="s">
        <v>1390</v>
      </c>
      <c r="V3" s="175" t="s">
        <v>1398</v>
      </c>
      <c r="W3" s="175" t="s">
        <v>1399</v>
      </c>
      <c r="X3" s="175" t="s">
        <v>1400</v>
      </c>
      <c r="Y3" s="175" t="s">
        <v>1401</v>
      </c>
      <c r="Z3" s="175" t="s">
        <v>1390</v>
      </c>
      <c r="AA3" s="175" t="s">
        <v>1402</v>
      </c>
      <c r="AB3" s="175" t="s">
        <v>1403</v>
      </c>
      <c r="AC3" s="175" t="s">
        <v>1404</v>
      </c>
      <c r="AD3" s="175" t="s">
        <v>1405</v>
      </c>
      <c r="AE3" s="175" t="s">
        <v>1390</v>
      </c>
      <c r="AF3" s="175" t="s">
        <v>1406</v>
      </c>
      <c r="AG3" s="175" t="s">
        <v>1407</v>
      </c>
      <c r="AH3" s="175" t="s">
        <v>1408</v>
      </c>
      <c r="AI3" s="175" t="s">
        <v>1390</v>
      </c>
      <c r="AK3" s="315" t="s">
        <v>1409</v>
      </c>
      <c r="AL3" s="315"/>
      <c r="AM3" s="315"/>
      <c r="AN3" s="315"/>
      <c r="AO3" s="315"/>
      <c r="AP3" s="315"/>
      <c r="AQ3" s="315"/>
      <c r="AR3" s="315"/>
      <c r="AS3" s="315"/>
      <c r="AT3" s="315"/>
    </row>
    <row r="4" spans="1:46" x14ac:dyDescent="0.25">
      <c r="F4" s="102" t="s">
        <v>1200</v>
      </c>
      <c r="I4" s="176">
        <v>3</v>
      </c>
      <c r="J4" s="102" t="s">
        <v>731</v>
      </c>
      <c r="K4" s="102" t="str">
        <f>CONCATENATE(I4,J4)</f>
        <v>3N</v>
      </c>
      <c r="L4" s="177" t="s">
        <v>1410</v>
      </c>
      <c r="M4" s="102" t="s">
        <v>1131</v>
      </c>
      <c r="N4" s="102" t="s">
        <v>729</v>
      </c>
      <c r="O4" s="102" t="str">
        <f>CONCATENATE(M4,N4)</f>
        <v>MaskedY</v>
      </c>
      <c r="P4" s="102" t="s">
        <v>1410</v>
      </c>
      <c r="Q4" s="176">
        <v>3</v>
      </c>
      <c r="R4" s="102" t="s">
        <v>1131</v>
      </c>
      <c r="S4" s="102" t="s">
        <v>731</v>
      </c>
      <c r="T4" s="102" t="str">
        <f t="shared" ref="T4:T11" si="0">CONCATENATE(Q4,R4,S4)</f>
        <v>3MaskedN</v>
      </c>
      <c r="U4" s="102" t="s">
        <v>1410</v>
      </c>
      <c r="V4" s="176">
        <v>3</v>
      </c>
      <c r="W4" s="102" t="s">
        <v>1200</v>
      </c>
      <c r="X4" s="102" t="s">
        <v>731</v>
      </c>
      <c r="Y4" s="102" t="str">
        <f t="shared" ref="Y4:Y15" si="1">CONCATENATE(V4,W4,X4,)</f>
        <v>3YYYYMMDDN</v>
      </c>
      <c r="Z4" s="177" t="s">
        <v>1410</v>
      </c>
      <c r="AA4" s="176">
        <v>3</v>
      </c>
      <c r="AB4" s="102" t="s">
        <v>1200</v>
      </c>
      <c r="AC4" s="102" t="s">
        <v>731</v>
      </c>
      <c r="AD4" s="102" t="str">
        <f t="shared" ref="AD4:AD15" si="2">CONCATENATE(AA4,AB4,AC4,)</f>
        <v>3YYYYMMDDN</v>
      </c>
      <c r="AE4" s="177" t="s">
        <v>1410</v>
      </c>
      <c r="AF4" s="101" t="s">
        <v>731</v>
      </c>
      <c r="AG4" s="101" t="s">
        <v>731</v>
      </c>
      <c r="AH4" s="101" t="str">
        <f>CONCATENATE(AF4,AG4)</f>
        <v>NN</v>
      </c>
      <c r="AI4" s="110" t="s">
        <v>1411</v>
      </c>
      <c r="AK4" s="178" t="s">
        <v>1423</v>
      </c>
      <c r="AL4" s="179" t="s">
        <v>1412</v>
      </c>
      <c r="AM4" s="179" t="s">
        <v>1413</v>
      </c>
      <c r="AN4" s="179" t="s">
        <v>1414</v>
      </c>
      <c r="AO4" s="179" t="s">
        <v>1415</v>
      </c>
      <c r="AP4" s="179" t="s">
        <v>1416</v>
      </c>
      <c r="AQ4" s="179" t="s">
        <v>1417</v>
      </c>
      <c r="AR4" s="179" t="s">
        <v>1418</v>
      </c>
      <c r="AS4" s="179" t="s">
        <v>1419</v>
      </c>
      <c r="AT4" s="179"/>
    </row>
    <row r="5" spans="1:46" x14ac:dyDescent="0.25">
      <c r="I5" s="176">
        <v>3</v>
      </c>
      <c r="J5" s="102" t="s">
        <v>729</v>
      </c>
      <c r="K5" s="102" t="str">
        <f t="shared" ref="K5:K7" si="3">CONCATENATE(I5,J5)</f>
        <v>3Y</v>
      </c>
      <c r="L5" s="177" t="s">
        <v>1410</v>
      </c>
      <c r="M5" s="102" t="s">
        <v>1131</v>
      </c>
      <c r="N5" s="102" t="s">
        <v>731</v>
      </c>
      <c r="O5" s="102" t="str">
        <f t="shared" ref="O5:O7" si="4">CONCATENATE(M5,N5)</f>
        <v>MaskedN</v>
      </c>
      <c r="P5" s="102" t="s">
        <v>1410</v>
      </c>
      <c r="Q5" s="176">
        <v>3</v>
      </c>
      <c r="R5" s="102" t="s">
        <v>1131</v>
      </c>
      <c r="S5" s="102" t="s">
        <v>729</v>
      </c>
      <c r="T5" s="102" t="str">
        <f t="shared" si="0"/>
        <v>3MaskedY</v>
      </c>
      <c r="U5" s="102" t="s">
        <v>729</v>
      </c>
      <c r="V5" s="176">
        <v>3</v>
      </c>
      <c r="W5" s="102" t="s">
        <v>1200</v>
      </c>
      <c r="X5" s="102" t="s">
        <v>729</v>
      </c>
      <c r="Y5" s="102" t="str">
        <f t="shared" si="1"/>
        <v>3YYYYMMDDY</v>
      </c>
      <c r="Z5" s="177" t="s">
        <v>729</v>
      </c>
      <c r="AA5" s="176">
        <v>3</v>
      </c>
      <c r="AB5" s="102" t="s">
        <v>1200</v>
      </c>
      <c r="AC5" s="102" t="s">
        <v>729</v>
      </c>
      <c r="AD5" s="102" t="str">
        <f t="shared" si="2"/>
        <v>3YYYYMMDDY</v>
      </c>
      <c r="AE5" s="177" t="s">
        <v>729</v>
      </c>
      <c r="AF5" s="101" t="s">
        <v>731</v>
      </c>
      <c r="AG5" s="101" t="s">
        <v>729</v>
      </c>
      <c r="AH5" s="101" t="str">
        <f t="shared" ref="AH5:AH7" si="5">CONCATENATE(AF5,AG5)</f>
        <v>NY</v>
      </c>
      <c r="AI5" s="110" t="s">
        <v>1420</v>
      </c>
      <c r="AK5" s="179"/>
      <c r="AL5" s="179"/>
      <c r="AM5" s="179"/>
      <c r="AN5" s="179"/>
      <c r="AO5" s="179"/>
      <c r="AP5" s="179"/>
      <c r="AQ5" s="179"/>
      <c r="AR5" s="179"/>
      <c r="AS5" s="179"/>
      <c r="AT5" s="179"/>
    </row>
    <row r="6" spans="1:46" x14ac:dyDescent="0.25">
      <c r="I6" s="176">
        <v>5</v>
      </c>
      <c r="J6" s="102" t="s">
        <v>731</v>
      </c>
      <c r="K6" s="102" t="str">
        <f t="shared" si="3"/>
        <v>5N</v>
      </c>
      <c r="L6" s="177" t="s">
        <v>1410</v>
      </c>
      <c r="M6" s="176" t="s">
        <v>1351</v>
      </c>
      <c r="N6" s="102" t="s">
        <v>731</v>
      </c>
      <c r="O6" s="102" t="str">
        <f t="shared" si="4"/>
        <v>NPIN</v>
      </c>
      <c r="P6" s="102" t="s">
        <v>1410</v>
      </c>
      <c r="Q6" s="176">
        <v>3</v>
      </c>
      <c r="R6" s="102" t="s">
        <v>1351</v>
      </c>
      <c r="S6" s="102" t="s">
        <v>731</v>
      </c>
      <c r="T6" s="102" t="str">
        <f t="shared" si="0"/>
        <v>3NPIN</v>
      </c>
      <c r="U6" s="102" t="s">
        <v>1410</v>
      </c>
      <c r="V6" s="176">
        <v>3</v>
      </c>
      <c r="W6" s="102" t="s">
        <v>1346</v>
      </c>
      <c r="X6" s="102" t="s">
        <v>731</v>
      </c>
      <c r="Y6" s="102" t="str">
        <f t="shared" si="1"/>
        <v>3YYYYMMN</v>
      </c>
      <c r="Z6" s="177" t="s">
        <v>1410</v>
      </c>
      <c r="AA6" s="176">
        <v>3</v>
      </c>
      <c r="AB6" s="102" t="s">
        <v>1346</v>
      </c>
      <c r="AC6" s="102" t="s">
        <v>731</v>
      </c>
      <c r="AD6" s="102" t="str">
        <f t="shared" si="2"/>
        <v>3YYYYMMN</v>
      </c>
      <c r="AE6" s="177" t="s">
        <v>1410</v>
      </c>
      <c r="AF6" s="101" t="s">
        <v>729</v>
      </c>
      <c r="AG6" s="101" t="s">
        <v>731</v>
      </c>
      <c r="AH6" s="101" t="str">
        <f t="shared" si="5"/>
        <v>YN</v>
      </c>
      <c r="AI6" s="110" t="s">
        <v>1421</v>
      </c>
      <c r="AK6" s="179"/>
      <c r="AL6" s="179"/>
      <c r="AM6" s="179"/>
      <c r="AN6" s="179"/>
      <c r="AO6" s="179"/>
      <c r="AP6" s="179"/>
      <c r="AQ6" s="179"/>
      <c r="AR6" s="179"/>
      <c r="AS6" s="179"/>
      <c r="AT6" s="179"/>
    </row>
    <row r="7" spans="1:46" x14ac:dyDescent="0.25">
      <c r="I7" s="180">
        <v>5</v>
      </c>
      <c r="J7" s="181" t="s">
        <v>729</v>
      </c>
      <c r="K7" s="181" t="str">
        <f t="shared" si="3"/>
        <v>5Y</v>
      </c>
      <c r="L7" s="182" t="s">
        <v>729</v>
      </c>
      <c r="M7" s="180" t="s">
        <v>1351</v>
      </c>
      <c r="N7" s="181" t="s">
        <v>729</v>
      </c>
      <c r="O7" s="181" t="str">
        <f t="shared" si="4"/>
        <v>NPIY</v>
      </c>
      <c r="P7" s="181" t="s">
        <v>729</v>
      </c>
      <c r="Q7" s="176">
        <v>3</v>
      </c>
      <c r="R7" s="102" t="s">
        <v>1351</v>
      </c>
      <c r="S7" s="102" t="s">
        <v>729</v>
      </c>
      <c r="T7" s="102" t="str">
        <f t="shared" si="0"/>
        <v>3NPIY</v>
      </c>
      <c r="U7" s="102" t="s">
        <v>1410</v>
      </c>
      <c r="V7" s="176">
        <v>3</v>
      </c>
      <c r="W7" s="102" t="s">
        <v>1346</v>
      </c>
      <c r="X7" s="102" t="s">
        <v>729</v>
      </c>
      <c r="Y7" s="102" t="str">
        <f t="shared" si="1"/>
        <v>3YYYYMMY</v>
      </c>
      <c r="Z7" s="177" t="s">
        <v>729</v>
      </c>
      <c r="AA7" s="176">
        <v>3</v>
      </c>
      <c r="AB7" s="102" t="s">
        <v>1346</v>
      </c>
      <c r="AC7" s="102" t="s">
        <v>729</v>
      </c>
      <c r="AD7" s="102" t="str">
        <f t="shared" si="2"/>
        <v>3YYYYMMY</v>
      </c>
      <c r="AE7" s="177" t="s">
        <v>1410</v>
      </c>
      <c r="AF7" s="101" t="s">
        <v>729</v>
      </c>
      <c r="AG7" s="101" t="s">
        <v>729</v>
      </c>
      <c r="AH7" s="101" t="str">
        <f t="shared" si="5"/>
        <v>YY</v>
      </c>
      <c r="AI7" s="110" t="s">
        <v>1422</v>
      </c>
      <c r="AK7" s="179"/>
      <c r="AL7" s="179"/>
      <c r="AM7" s="179"/>
      <c r="AN7" s="179"/>
      <c r="AO7" s="179"/>
      <c r="AP7" s="179"/>
      <c r="AQ7" s="179"/>
      <c r="AR7" s="179"/>
      <c r="AS7" s="179"/>
      <c r="AT7" s="179"/>
    </row>
    <row r="8" spans="1:46" x14ac:dyDescent="0.25">
      <c r="I8" s="102" t="s">
        <v>745</v>
      </c>
      <c r="J8" s="102"/>
      <c r="K8" s="102"/>
      <c r="M8" s="102"/>
      <c r="N8" s="102"/>
      <c r="O8" s="102"/>
      <c r="P8" s="102"/>
      <c r="Q8" s="176">
        <v>5</v>
      </c>
      <c r="R8" s="102" t="s">
        <v>1131</v>
      </c>
      <c r="S8" s="102" t="s">
        <v>731</v>
      </c>
      <c r="T8" s="102" t="str">
        <f t="shared" si="0"/>
        <v>5MaskedN</v>
      </c>
      <c r="U8" s="102" t="s">
        <v>1410</v>
      </c>
      <c r="V8" s="176">
        <v>3</v>
      </c>
      <c r="W8" s="102" t="s">
        <v>1130</v>
      </c>
      <c r="X8" s="102" t="s">
        <v>731</v>
      </c>
      <c r="Y8" s="102" t="str">
        <f t="shared" si="1"/>
        <v>3YYYYN</v>
      </c>
      <c r="Z8" s="177" t="s">
        <v>1410</v>
      </c>
      <c r="AA8" s="176">
        <v>3</v>
      </c>
      <c r="AB8" s="102" t="s">
        <v>1130</v>
      </c>
      <c r="AC8" s="102" t="s">
        <v>731</v>
      </c>
      <c r="AD8" s="102" t="str">
        <f t="shared" si="2"/>
        <v>3YYYYN</v>
      </c>
      <c r="AE8" s="177" t="s">
        <v>1410</v>
      </c>
      <c r="AK8" s="179"/>
      <c r="AL8" s="179"/>
      <c r="AM8" s="179"/>
      <c r="AN8" s="179"/>
      <c r="AO8" s="179"/>
      <c r="AP8" s="179"/>
      <c r="AQ8" s="179"/>
      <c r="AR8" s="179"/>
      <c r="AS8" s="179"/>
      <c r="AT8" s="179"/>
    </row>
    <row r="9" spans="1:46" x14ac:dyDescent="0.25">
      <c r="I9" s="102" t="s">
        <v>745</v>
      </c>
      <c r="J9" s="102"/>
      <c r="K9" s="102"/>
      <c r="M9" s="102"/>
      <c r="N9" s="102"/>
      <c r="O9" s="102"/>
      <c r="P9" s="102"/>
      <c r="Q9" s="176">
        <v>5</v>
      </c>
      <c r="R9" s="102" t="s">
        <v>1131</v>
      </c>
      <c r="S9" s="102" t="s">
        <v>729</v>
      </c>
      <c r="T9" s="102" t="str">
        <f t="shared" si="0"/>
        <v>5MaskedY</v>
      </c>
      <c r="U9" s="102" t="s">
        <v>729</v>
      </c>
      <c r="V9" s="176">
        <v>3</v>
      </c>
      <c r="W9" s="102" t="s">
        <v>1130</v>
      </c>
      <c r="X9" s="102" t="s">
        <v>729</v>
      </c>
      <c r="Y9" s="102" t="str">
        <f t="shared" si="1"/>
        <v>3YYYYY</v>
      </c>
      <c r="Z9" s="177" t="s">
        <v>1410</v>
      </c>
      <c r="AA9" s="176">
        <v>3</v>
      </c>
      <c r="AB9" s="102" t="s">
        <v>1130</v>
      </c>
      <c r="AC9" s="102" t="s">
        <v>729</v>
      </c>
      <c r="AD9" s="102" t="str">
        <f t="shared" si="2"/>
        <v>3YYYYY</v>
      </c>
      <c r="AE9" s="177" t="s">
        <v>1410</v>
      </c>
      <c r="AK9" s="179"/>
      <c r="AL9" s="179"/>
      <c r="AM9" s="179"/>
      <c r="AN9" s="179"/>
      <c r="AO9" s="179"/>
      <c r="AP9" s="179"/>
      <c r="AQ9" s="179"/>
      <c r="AR9" s="179"/>
      <c r="AS9" s="179"/>
      <c r="AT9" s="179"/>
    </row>
    <row r="10" spans="1:46" x14ac:dyDescent="0.25">
      <c r="I10" s="102" t="s">
        <v>745</v>
      </c>
      <c r="J10" s="102"/>
      <c r="K10" s="102"/>
      <c r="M10" s="102"/>
      <c r="N10" s="102"/>
      <c r="O10" s="102"/>
      <c r="P10" s="102"/>
      <c r="Q10" s="176">
        <v>5</v>
      </c>
      <c r="R10" s="102" t="s">
        <v>1351</v>
      </c>
      <c r="S10" s="102" t="s">
        <v>731</v>
      </c>
      <c r="T10" s="102" t="str">
        <f t="shared" si="0"/>
        <v>5NPIN</v>
      </c>
      <c r="U10" s="102" t="s">
        <v>1410</v>
      </c>
      <c r="V10" s="176">
        <v>5</v>
      </c>
      <c r="W10" s="102" t="s">
        <v>1200</v>
      </c>
      <c r="X10" s="102" t="s">
        <v>731</v>
      </c>
      <c r="Y10" s="102" t="str">
        <f t="shared" si="1"/>
        <v>5YYYYMMDDN</v>
      </c>
      <c r="Z10" s="177" t="s">
        <v>1410</v>
      </c>
      <c r="AA10" s="176">
        <v>5</v>
      </c>
      <c r="AB10" s="102" t="s">
        <v>1200</v>
      </c>
      <c r="AC10" s="102" t="s">
        <v>731</v>
      </c>
      <c r="AD10" s="102" t="str">
        <f t="shared" si="2"/>
        <v>5YYYYMMDDN</v>
      </c>
      <c r="AE10" s="177" t="s">
        <v>1410</v>
      </c>
      <c r="AK10" s="179"/>
      <c r="AL10" s="179"/>
      <c r="AM10" s="179"/>
      <c r="AN10" s="179"/>
      <c r="AO10" s="179"/>
      <c r="AP10" s="179"/>
      <c r="AQ10" s="179"/>
      <c r="AR10" s="179"/>
      <c r="AS10" s="179"/>
      <c r="AT10" s="179"/>
    </row>
    <row r="11" spans="1:46" x14ac:dyDescent="0.25">
      <c r="I11" s="102" t="s">
        <v>745</v>
      </c>
      <c r="J11" s="102"/>
      <c r="K11" s="102"/>
      <c r="M11" s="102"/>
      <c r="N11" s="102"/>
      <c r="O11" s="102"/>
      <c r="P11" s="102"/>
      <c r="Q11" s="180">
        <v>5</v>
      </c>
      <c r="R11" s="181" t="s">
        <v>1351</v>
      </c>
      <c r="S11" s="181" t="s">
        <v>729</v>
      </c>
      <c r="T11" s="181" t="str">
        <f t="shared" si="0"/>
        <v>5NPIY</v>
      </c>
      <c r="U11" s="181" t="s">
        <v>1410</v>
      </c>
      <c r="V11" s="176">
        <v>5</v>
      </c>
      <c r="W11" s="102" t="s">
        <v>1200</v>
      </c>
      <c r="X11" s="102" t="s">
        <v>729</v>
      </c>
      <c r="Y11" s="102" t="str">
        <f t="shared" si="1"/>
        <v>5YYYYMMDDY</v>
      </c>
      <c r="Z11" s="177" t="s">
        <v>729</v>
      </c>
      <c r="AA11" s="176">
        <v>5</v>
      </c>
      <c r="AB11" s="102" t="s">
        <v>1200</v>
      </c>
      <c r="AC11" s="102" t="s">
        <v>729</v>
      </c>
      <c r="AD11" s="102" t="str">
        <f t="shared" si="2"/>
        <v>5YYYYMMDDY</v>
      </c>
      <c r="AE11" s="177" t="s">
        <v>729</v>
      </c>
      <c r="AK11" s="179"/>
      <c r="AL11" s="179"/>
      <c r="AM11" s="179"/>
      <c r="AN11" s="179"/>
      <c r="AO11" s="179"/>
      <c r="AP11" s="179"/>
      <c r="AQ11" s="179"/>
      <c r="AR11" s="179"/>
      <c r="AS11" s="179"/>
      <c r="AT11" s="179"/>
    </row>
    <row r="12" spans="1:46" x14ac:dyDescent="0.25">
      <c r="I12" s="102" t="s">
        <v>745</v>
      </c>
      <c r="J12" s="102"/>
      <c r="K12" s="102"/>
      <c r="M12" s="102"/>
      <c r="N12" s="102"/>
      <c r="O12" s="102"/>
      <c r="P12" s="102"/>
      <c r="Q12" s="102"/>
      <c r="R12" s="102"/>
      <c r="S12" s="102"/>
      <c r="T12" s="102"/>
      <c r="U12" s="102"/>
      <c r="V12" s="176">
        <v>5</v>
      </c>
      <c r="W12" s="102" t="s">
        <v>1346</v>
      </c>
      <c r="X12" s="102" t="s">
        <v>731</v>
      </c>
      <c r="Y12" s="102" t="str">
        <f t="shared" si="1"/>
        <v>5YYYYMMN</v>
      </c>
      <c r="Z12" s="177" t="s">
        <v>1410</v>
      </c>
      <c r="AA12" s="176">
        <v>5</v>
      </c>
      <c r="AB12" s="102" t="s">
        <v>1346</v>
      </c>
      <c r="AC12" s="102" t="s">
        <v>731</v>
      </c>
      <c r="AD12" s="102" t="str">
        <f t="shared" si="2"/>
        <v>5YYYYMMN</v>
      </c>
      <c r="AE12" s="177" t="s">
        <v>1410</v>
      </c>
      <c r="AK12" s="179"/>
      <c r="AL12" s="179"/>
      <c r="AM12" s="179"/>
      <c r="AN12" s="179"/>
      <c r="AO12" s="179"/>
      <c r="AP12" s="179"/>
      <c r="AQ12" s="179"/>
      <c r="AR12" s="179"/>
      <c r="AS12" s="179"/>
      <c r="AT12" s="179"/>
    </row>
    <row r="13" spans="1:46" x14ac:dyDescent="0.25">
      <c r="I13" s="102" t="s">
        <v>745</v>
      </c>
      <c r="J13" s="102"/>
      <c r="K13" s="102"/>
      <c r="M13" s="102"/>
      <c r="N13" s="102"/>
      <c r="O13" s="102"/>
      <c r="P13" s="102"/>
      <c r="Q13" s="102"/>
      <c r="R13" s="102"/>
      <c r="S13" s="102"/>
      <c r="T13" s="102"/>
      <c r="U13" s="102"/>
      <c r="V13" s="176">
        <v>5</v>
      </c>
      <c r="W13" s="102" t="s">
        <v>1346</v>
      </c>
      <c r="X13" s="102" t="s">
        <v>729</v>
      </c>
      <c r="Y13" s="102" t="str">
        <f t="shared" si="1"/>
        <v>5YYYYMMY</v>
      </c>
      <c r="Z13" s="177" t="s">
        <v>729</v>
      </c>
      <c r="AA13" s="176">
        <v>5</v>
      </c>
      <c r="AB13" s="102" t="s">
        <v>1346</v>
      </c>
      <c r="AC13" s="102" t="s">
        <v>729</v>
      </c>
      <c r="AD13" s="102" t="str">
        <f t="shared" si="2"/>
        <v>5YYYYMMY</v>
      </c>
      <c r="AE13" s="177" t="s">
        <v>1410</v>
      </c>
      <c r="AK13" s="179"/>
      <c r="AL13" s="179"/>
      <c r="AM13" s="179"/>
      <c r="AN13" s="179"/>
      <c r="AO13" s="179"/>
      <c r="AP13" s="179"/>
      <c r="AQ13" s="179"/>
      <c r="AR13" s="179"/>
      <c r="AS13" s="179"/>
      <c r="AT13" s="179"/>
    </row>
    <row r="14" spans="1:46" x14ac:dyDescent="0.25">
      <c r="I14" s="102"/>
      <c r="J14" s="102"/>
      <c r="K14" s="102"/>
      <c r="M14" s="102"/>
      <c r="N14" s="102"/>
      <c r="O14" s="102"/>
      <c r="P14" s="102"/>
      <c r="Q14" s="102"/>
      <c r="R14" s="102"/>
      <c r="S14" s="102"/>
      <c r="T14" s="102"/>
      <c r="U14" s="102"/>
      <c r="V14" s="176">
        <v>5</v>
      </c>
      <c r="W14" s="102" t="s">
        <v>1130</v>
      </c>
      <c r="X14" s="102" t="s">
        <v>731</v>
      </c>
      <c r="Y14" s="102" t="str">
        <f t="shared" si="1"/>
        <v>5YYYYN</v>
      </c>
      <c r="Z14" s="177" t="s">
        <v>1410</v>
      </c>
      <c r="AA14" s="176">
        <v>5</v>
      </c>
      <c r="AB14" s="102" t="s">
        <v>1130</v>
      </c>
      <c r="AC14" s="102" t="s">
        <v>731</v>
      </c>
      <c r="AD14" s="102" t="str">
        <f t="shared" si="2"/>
        <v>5YYYYN</v>
      </c>
      <c r="AE14" s="177" t="s">
        <v>1410</v>
      </c>
      <c r="AK14" s="179"/>
      <c r="AL14" s="179"/>
      <c r="AM14" s="179"/>
      <c r="AN14" s="179"/>
      <c r="AO14" s="179"/>
      <c r="AP14" s="179"/>
      <c r="AQ14" s="179"/>
      <c r="AR14" s="179"/>
      <c r="AS14" s="179"/>
      <c r="AT14" s="179"/>
    </row>
    <row r="15" spans="1:46" x14ac:dyDescent="0.25">
      <c r="I15" s="102"/>
      <c r="J15" s="102"/>
      <c r="K15" s="102"/>
      <c r="M15" s="102"/>
      <c r="N15" s="102"/>
      <c r="O15" s="102"/>
      <c r="P15" s="102"/>
      <c r="Q15" s="102"/>
      <c r="R15" s="102"/>
      <c r="S15" s="102"/>
      <c r="T15" s="102"/>
      <c r="U15" s="102"/>
      <c r="V15" s="180">
        <v>5</v>
      </c>
      <c r="W15" s="181" t="s">
        <v>1130</v>
      </c>
      <c r="X15" s="181" t="s">
        <v>729</v>
      </c>
      <c r="Y15" s="181" t="str">
        <f t="shared" si="1"/>
        <v>5YYYYY</v>
      </c>
      <c r="Z15" s="182" t="s">
        <v>1410</v>
      </c>
      <c r="AA15" s="180">
        <v>5</v>
      </c>
      <c r="AB15" s="181" t="s">
        <v>1130</v>
      </c>
      <c r="AC15" s="181" t="s">
        <v>729</v>
      </c>
      <c r="AD15" s="181" t="str">
        <f t="shared" si="2"/>
        <v>5YYYYY</v>
      </c>
      <c r="AE15" s="182" t="s">
        <v>1410</v>
      </c>
      <c r="AK15" s="179" t="s">
        <v>958</v>
      </c>
      <c r="AL15" s="179" t="str">
        <f>CONCATENATE('Request Form'!$B$11,'Request Form'!$B$15)</f>
        <v>3N</v>
      </c>
      <c r="AM15" s="179" t="str">
        <f>CONCATENATE('Request Form'!$B$13,'Request Form'!$B$15)</f>
        <v>MaskedN</v>
      </c>
      <c r="AN15" s="179" t="str">
        <f>CONCATENATE('Request Form'!$B$11,'Request Form'!$B$13,'Request Form'!$B$15)</f>
        <v>3MaskedN</v>
      </c>
      <c r="AO15" s="179" t="str">
        <f>CONCATENATE('Request Form'!$B$12,'Request Form'!$B$15)</f>
        <v>YYYYN</v>
      </c>
      <c r="AP15" s="179" t="str">
        <f>CONCATENATE('Request Form'!$B$11,'Request Form'!$B$12,'Request Form'!$B$15)</f>
        <v>3YYYYN</v>
      </c>
      <c r="AQ15" s="179"/>
      <c r="AR15" s="179"/>
      <c r="AS15" s="179"/>
      <c r="AT15" s="179"/>
    </row>
    <row r="16" spans="1:46" x14ac:dyDescent="0.25">
      <c r="AK16" s="179" t="s">
        <v>959</v>
      </c>
      <c r="AL16" s="179" t="str">
        <f>CONCATENATE('Request Form'!$B$11,'Request Form'!$B$16)</f>
        <v>3N</v>
      </c>
      <c r="AM16" s="179" t="str">
        <f>CONCATENATE('Request Form'!$B$13,'Request Form'!$B$16)</f>
        <v>MaskedN</v>
      </c>
      <c r="AN16" s="179" t="str">
        <f>CONCATENATE('Request Form'!$B$11,'Request Form'!$B$13,'Request Form'!$B$16)</f>
        <v>3MaskedN</v>
      </c>
      <c r="AO16" s="179" t="str">
        <f>CONCATENATE('Request Form'!$B$12,'Request Form'!$B$16)</f>
        <v>YYYYN</v>
      </c>
      <c r="AP16" s="179" t="str">
        <f>CONCATENATE('Request Form'!$B$11,'Request Form'!$B$12,'Request Form'!$B$16)</f>
        <v>3YYYYN</v>
      </c>
      <c r="AQ16" s="179"/>
      <c r="AR16" s="179"/>
      <c r="AS16" s="179"/>
      <c r="AT16" s="179"/>
    </row>
    <row r="17" spans="12:46" x14ac:dyDescent="0.25">
      <c r="L17"/>
      <c r="AK17" s="179" t="s">
        <v>960</v>
      </c>
      <c r="AL17" s="179" t="str">
        <f>CONCATENATE('Request Form'!$B$11,'Request Form'!$B$17)</f>
        <v>3N</v>
      </c>
      <c r="AM17" s="179" t="str">
        <f>CONCATENATE('Request Form'!$B$13,'Request Form'!$B$17)</f>
        <v>MaskedN</v>
      </c>
      <c r="AN17" s="179" t="str">
        <f>CONCATENATE('Request Form'!$B$11,'Request Form'!$B$13,'Request Form'!$B$17)</f>
        <v>3MaskedN</v>
      </c>
      <c r="AO17" s="179" t="str">
        <f>CONCATENATE('Request Form'!$B$12,'Request Form'!$B$17)</f>
        <v>YYYYN</v>
      </c>
      <c r="AP17" s="179" t="str">
        <f>CONCATENATE('Request Form'!$B$11,'Request Form'!$B$12,'Request Form'!$B$17)</f>
        <v>3YYYYN</v>
      </c>
      <c r="AQ17" s="179"/>
      <c r="AR17" s="179"/>
      <c r="AS17" s="179"/>
      <c r="AT17" s="179"/>
    </row>
    <row r="18" spans="12:46" x14ac:dyDescent="0.25">
      <c r="L18"/>
      <c r="AK18" s="179" t="s">
        <v>961</v>
      </c>
      <c r="AL18" s="179" t="str">
        <f>CONCATENATE('Request Form'!$B$11,'Request Form'!$B$18)</f>
        <v>3N</v>
      </c>
      <c r="AM18" s="179" t="str">
        <f>CONCATENATE('Request Form'!$B$13,'Request Form'!$B$18)</f>
        <v>MaskedN</v>
      </c>
      <c r="AN18" s="179" t="str">
        <f>CONCATENATE('Request Form'!$B$11,'Request Form'!$B$13,'Request Form'!$B$18)</f>
        <v>3MaskedN</v>
      </c>
      <c r="AO18" s="179" t="str">
        <f>CONCATENATE('Request Form'!$B$12,'Request Form'!$B$18)</f>
        <v>YYYYN</v>
      </c>
      <c r="AP18" s="179" t="str">
        <f>CONCATENATE('Request Form'!$B$11,'Request Form'!$B$12,'Request Form'!$B$18)</f>
        <v>3YYYYN</v>
      </c>
      <c r="AQ18" s="179"/>
      <c r="AR18" s="179"/>
      <c r="AS18" s="179"/>
      <c r="AT18" s="179"/>
    </row>
    <row r="19" spans="12:46" x14ac:dyDescent="0.25">
      <c r="L19"/>
      <c r="AK19" s="179" t="s">
        <v>962</v>
      </c>
      <c r="AL19" s="179" t="str">
        <f>CONCATENATE('Request Form'!$B$11,'Request Form'!$B$19)</f>
        <v>3N</v>
      </c>
      <c r="AM19" s="179" t="str">
        <f>CONCATENATE('Request Form'!$B$13,'Request Form'!$B$19)</f>
        <v>MaskedN</v>
      </c>
      <c r="AN19" s="179" t="str">
        <f>CONCATENATE('Request Form'!$B$11,'Request Form'!$B$13,'Request Form'!$B$19)</f>
        <v>3MaskedN</v>
      </c>
      <c r="AO19" s="179" t="str">
        <f>CONCATENATE('Request Form'!$B$12,'Request Form'!$B$19)</f>
        <v>YYYYN</v>
      </c>
      <c r="AP19" s="179" t="str">
        <f>CONCATENATE('Request Form'!$B$11,'Request Form'!$B$12,'Request Form'!$B$19)</f>
        <v>3YYYYN</v>
      </c>
      <c r="AQ19" s="179"/>
      <c r="AR19" s="179"/>
      <c r="AS19" s="179"/>
      <c r="AT19" s="179"/>
    </row>
    <row r="20" spans="12:46" x14ac:dyDescent="0.25">
      <c r="L20"/>
      <c r="AK20" s="179" t="s">
        <v>963</v>
      </c>
      <c r="AL20" s="179" t="str">
        <f>CONCATENATE('Request Form'!$B$11,'Request Form'!$B$20)</f>
        <v>3N</v>
      </c>
      <c r="AM20" s="179" t="str">
        <f>CONCATENATE('Request Form'!$B$13,'Request Form'!$B$20)</f>
        <v>MaskedN</v>
      </c>
      <c r="AN20" s="179" t="str">
        <f>CONCATENATE('Request Form'!$B$11,'Request Form'!$B$13,'Request Form'!$B$20)</f>
        <v>3MaskedN</v>
      </c>
      <c r="AO20" s="179" t="str">
        <f>CONCATENATE('Request Form'!$B$12,'Request Form'!$B$20)</f>
        <v>YYYYN</v>
      </c>
      <c r="AP20" s="179" t="str">
        <f>CONCATENATE('Request Form'!$B$11,'Request Form'!$B$12,'Request Form'!$B$20)</f>
        <v>3YYYYN</v>
      </c>
      <c r="AQ20" s="179"/>
      <c r="AR20" s="179"/>
      <c r="AS20" s="179"/>
      <c r="AT20" s="179"/>
    </row>
    <row r="21" spans="12:46" x14ac:dyDescent="0.25">
      <c r="L21"/>
      <c r="AK21" s="179"/>
      <c r="AL21" s="179"/>
      <c r="AM21" s="179"/>
      <c r="AN21" s="179" t="s">
        <v>745</v>
      </c>
      <c r="AO21" s="179"/>
      <c r="AP21" s="179"/>
      <c r="AQ21" s="179"/>
      <c r="AR21" s="179"/>
      <c r="AS21" s="179"/>
      <c r="AT21" s="179"/>
    </row>
    <row r="22" spans="12:46" x14ac:dyDescent="0.25">
      <c r="L22"/>
      <c r="AK22" s="179"/>
      <c r="AL22" s="179"/>
      <c r="AM22" s="179"/>
      <c r="AN22" s="179" t="s">
        <v>745</v>
      </c>
      <c r="AO22" s="179"/>
      <c r="AP22" s="179"/>
      <c r="AQ22" s="179"/>
      <c r="AR22" s="179"/>
      <c r="AS22" s="179"/>
      <c r="AT22" s="179"/>
    </row>
    <row r="23" spans="12:46" x14ac:dyDescent="0.25">
      <c r="L23"/>
      <c r="AK23" s="179"/>
      <c r="AL23" s="179" t="str">
        <f>CONCATENATE('Request Form'!$B$11,'Request Form'!$B$24)</f>
        <v>3N</v>
      </c>
      <c r="AM23" s="179" t="str">
        <f>CONCATENATE('Request Form'!$B$13,'Request Form'!$B$24)</f>
        <v>MaskedN</v>
      </c>
      <c r="AN23" s="179" t="str">
        <f>CONCATENATE('Request Form'!$B$11,'Request Form'!$B$13,'Request Form'!$B$24)</f>
        <v>3MaskedN</v>
      </c>
      <c r="AO23" s="179" t="str">
        <f>CONCATENATE('Request Form'!$B$12,'Request Form'!$B$24)</f>
        <v>YYYYN</v>
      </c>
      <c r="AP23" s="179" t="str">
        <f>CONCATENATE('Request Form'!$B$11,'Request Form'!$B$12,'Request Form'!$B$24)</f>
        <v>3YYYYN</v>
      </c>
      <c r="AQ23" s="179"/>
      <c r="AR23" s="179"/>
      <c r="AS23" s="179"/>
      <c r="AT23" s="179"/>
    </row>
    <row r="24" spans="12:46" x14ac:dyDescent="0.25">
      <c r="L24"/>
      <c r="AK24" s="179"/>
      <c r="AL24" s="179"/>
      <c r="AM24" s="179"/>
      <c r="AN24" s="179"/>
      <c r="AO24" s="179"/>
      <c r="AP24" s="179"/>
      <c r="AQ24" s="179"/>
      <c r="AR24" s="179"/>
      <c r="AS24" s="179"/>
      <c r="AT24" s="179"/>
    </row>
  </sheetData>
  <mergeCells count="6">
    <mergeCell ref="AK3:AT3"/>
    <mergeCell ref="I2:L2"/>
    <mergeCell ref="M2:P2"/>
    <mergeCell ref="Q2:U2"/>
    <mergeCell ref="V2:Z2"/>
    <mergeCell ref="AA2:A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2"/>
  <sheetViews>
    <sheetView workbookViewId="0">
      <selection activeCell="G13" sqref="G13"/>
    </sheetView>
  </sheetViews>
  <sheetFormatPr defaultRowHeight="15" x14ac:dyDescent="0.25"/>
  <cols>
    <col min="1" max="2" width="36.7109375" customWidth="1"/>
    <col min="3" max="3" width="82.28515625" style="9" customWidth="1"/>
    <col min="4" max="4" width="3.28515625" customWidth="1"/>
  </cols>
  <sheetData>
    <row r="1" spans="1:4" s="50" customFormat="1" ht="42.75" customHeight="1" x14ac:dyDescent="0.3">
      <c r="A1" s="64" t="s">
        <v>1028</v>
      </c>
      <c r="B1" s="65" t="s">
        <v>1029</v>
      </c>
      <c r="C1" s="55" t="s">
        <v>1026</v>
      </c>
      <c r="D1" s="61"/>
    </row>
    <row r="2" spans="1:4" ht="42" customHeight="1" x14ac:dyDescent="0.25">
      <c r="A2" s="66" t="s">
        <v>724</v>
      </c>
      <c r="B2" s="67" t="s">
        <v>724</v>
      </c>
      <c r="C2" s="53" t="s">
        <v>972</v>
      </c>
    </row>
    <row r="3" spans="1:4" ht="39.75" customHeight="1" x14ac:dyDescent="0.25">
      <c r="A3" s="66" t="s">
        <v>0</v>
      </c>
      <c r="B3" s="67"/>
      <c r="C3" s="53" t="s">
        <v>981</v>
      </c>
    </row>
    <row r="4" spans="1:4" ht="39.75" customHeight="1" x14ac:dyDescent="0.25">
      <c r="A4" s="66"/>
      <c r="B4" s="67" t="s">
        <v>1004</v>
      </c>
      <c r="C4" s="53" t="s">
        <v>999</v>
      </c>
    </row>
    <row r="5" spans="1:4" ht="41.25" customHeight="1" x14ac:dyDescent="0.25">
      <c r="A5" s="66" t="s">
        <v>1</v>
      </c>
      <c r="B5" s="67" t="s">
        <v>1023</v>
      </c>
      <c r="C5" s="53" t="s">
        <v>973</v>
      </c>
    </row>
    <row r="6" spans="1:4" ht="45" x14ac:dyDescent="0.25">
      <c r="A6" s="66" t="s">
        <v>725</v>
      </c>
      <c r="B6" s="67" t="s">
        <v>725</v>
      </c>
      <c r="C6" s="53" t="s">
        <v>988</v>
      </c>
    </row>
    <row r="7" spans="1:4" ht="45" x14ac:dyDescent="0.25">
      <c r="A7" s="66" t="s">
        <v>726</v>
      </c>
      <c r="B7" s="67" t="s">
        <v>726</v>
      </c>
      <c r="C7" s="53" t="s">
        <v>974</v>
      </c>
    </row>
    <row r="8" spans="1:4" ht="31.5" customHeight="1" x14ac:dyDescent="0.25">
      <c r="A8" s="66" t="s">
        <v>727</v>
      </c>
      <c r="B8" s="67" t="s">
        <v>987</v>
      </c>
      <c r="C8" s="53" t="s">
        <v>975</v>
      </c>
    </row>
    <row r="9" spans="1:4" ht="27" customHeight="1" x14ac:dyDescent="0.25">
      <c r="A9" s="68"/>
      <c r="B9" s="68"/>
      <c r="C9" s="69" t="s">
        <v>1027</v>
      </c>
      <c r="D9" s="68"/>
    </row>
    <row r="10" spans="1:4" ht="30" x14ac:dyDescent="0.25">
      <c r="A10" s="51" t="s">
        <v>1014</v>
      </c>
      <c r="B10" s="51" t="s">
        <v>1025</v>
      </c>
      <c r="C10" s="53" t="s">
        <v>976</v>
      </c>
    </row>
    <row r="11" spans="1:4" ht="27.75" customHeight="1" x14ac:dyDescent="0.25">
      <c r="A11" s="51" t="s">
        <v>662</v>
      </c>
      <c r="B11" s="51" t="s">
        <v>662</v>
      </c>
      <c r="C11" s="53" t="s">
        <v>977</v>
      </c>
    </row>
    <row r="12" spans="1:4" ht="25.5" x14ac:dyDescent="0.25">
      <c r="A12" s="51" t="s">
        <v>956</v>
      </c>
      <c r="B12" s="51"/>
      <c r="C12" s="53" t="s">
        <v>978</v>
      </c>
    </row>
    <row r="13" spans="1:4" ht="25.5" x14ac:dyDescent="0.25">
      <c r="A13" s="51" t="s">
        <v>957</v>
      </c>
      <c r="B13" s="51"/>
      <c r="C13" s="53" t="s">
        <v>979</v>
      </c>
    </row>
    <row r="14" spans="1:4" ht="30" x14ac:dyDescent="0.25">
      <c r="A14" s="51" t="s">
        <v>728</v>
      </c>
      <c r="B14" s="51"/>
      <c r="C14" s="53" t="s">
        <v>980</v>
      </c>
    </row>
    <row r="15" spans="1:4" ht="30" x14ac:dyDescent="0.25">
      <c r="A15" s="51" t="s">
        <v>742</v>
      </c>
      <c r="B15" s="51"/>
      <c r="C15" s="53" t="s">
        <v>982</v>
      </c>
    </row>
    <row r="16" spans="1:4" x14ac:dyDescent="0.25">
      <c r="A16" s="51" t="s">
        <v>1019</v>
      </c>
      <c r="B16" s="51" t="s">
        <v>1019</v>
      </c>
      <c r="C16" s="53" t="s">
        <v>1020</v>
      </c>
    </row>
    <row r="17" spans="1:3" ht="30" x14ac:dyDescent="0.25">
      <c r="A17" s="51" t="s">
        <v>746</v>
      </c>
      <c r="B17" s="51"/>
      <c r="C17" s="53" t="s">
        <v>983</v>
      </c>
    </row>
    <row r="18" spans="1:3" ht="38.25" customHeight="1" x14ac:dyDescent="0.25">
      <c r="A18" s="52"/>
      <c r="B18" s="51" t="s">
        <v>985</v>
      </c>
      <c r="C18" s="53" t="s">
        <v>998</v>
      </c>
    </row>
    <row r="19" spans="1:3" ht="24.75" customHeight="1" x14ac:dyDescent="0.25">
      <c r="A19" s="52"/>
      <c r="B19" s="51" t="s">
        <v>1000</v>
      </c>
      <c r="C19" s="54" t="s">
        <v>1002</v>
      </c>
    </row>
    <row r="20" spans="1:3" ht="29.25" customHeight="1" x14ac:dyDescent="0.25">
      <c r="A20" s="52"/>
      <c r="B20" s="51" t="s">
        <v>1001</v>
      </c>
      <c r="C20" s="54" t="s">
        <v>1003</v>
      </c>
    </row>
    <row r="21" spans="1:3" x14ac:dyDescent="0.25">
      <c r="A21" s="2"/>
      <c r="B21" s="2"/>
      <c r="C21" s="54"/>
    </row>
    <row r="22" spans="1:3" x14ac:dyDescent="0.25">
      <c r="A22" s="2"/>
      <c r="B22" s="2"/>
      <c r="C22" s="5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7" ma:contentTypeDescription="Create a new document." ma:contentTypeScope="" ma:versionID="65b3a3958b98ded38c2e72e68ea5e6f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16e53a6bf8b660380554ca6195153d43"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544004-7248-4312-b2d4-855665d7a2f6">
      <Terms xmlns="http://schemas.microsoft.com/office/infopath/2007/PartnerControls"/>
    </lcf76f155ced4ddcb4097134ff3c332f>
    <TaxCatchAll xmlns="257aff42-bc22-40b0-a140-1b9cabdf45a7" xsi:nil="true"/>
  </documentManagement>
</p:properties>
</file>

<file path=customXml/itemProps1.xml><?xml version="1.0" encoding="utf-8"?>
<ds:datastoreItem xmlns:ds="http://schemas.openxmlformats.org/officeDocument/2006/customXml" ds:itemID="{018693ED-A51E-4A93-91ED-9D2DB1F45AF2}"/>
</file>

<file path=customXml/itemProps2.xml><?xml version="1.0" encoding="utf-8"?>
<ds:datastoreItem xmlns:ds="http://schemas.openxmlformats.org/officeDocument/2006/customXml" ds:itemID="{93C1319E-276E-4ABC-B2D2-CDFD7FD120E7}"/>
</file>

<file path=customXml/itemProps3.xml><?xml version="1.0" encoding="utf-8"?>
<ds:datastoreItem xmlns:ds="http://schemas.openxmlformats.org/officeDocument/2006/customXml" ds:itemID="{A172AB41-D008-4D2E-92BB-15EC23C843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Request Form</vt:lpstr>
      <vt:lpstr>DC</vt:lpstr>
      <vt:lpstr>MC</vt:lpstr>
      <vt:lpstr>ME</vt:lpstr>
      <vt:lpstr>PC</vt:lpstr>
      <vt:lpstr>PR</vt:lpstr>
      <vt:lpstr>PV</vt:lpstr>
      <vt:lpstr>Medicaid Filter</vt:lpstr>
      <vt:lpstr>SA Filter</vt:lpstr>
      <vt:lpstr>CHIA Internal-Checklist</vt:lpstr>
      <vt:lpstr>MHEE-LDS</vt:lpstr>
      <vt:lpstr>Document Versions</vt:lpstr>
      <vt:lpstr>LDS Definitions</vt:lpstr>
      <vt:lpstr>Age</vt:lpstr>
      <vt:lpstr>Relationship</vt:lpstr>
      <vt:lpstr>Gender</vt:lpstr>
      <vt:lpstr>Date Format</vt:lpstr>
      <vt:lpstr>Provider </vt:lpstr>
      <vt:lpstr>Geography_Zip Codes </vt:lpstr>
      <vt:lpstr>MHEE-LDS Specifications</vt:lpstr>
      <vt:lpstr>Look up tables</vt:lpstr>
      <vt:lpstr>APCD Header Def</vt:lpstr>
      <vt:lpstr>'Medicaid Filter'!Print_Titles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Alexandra Jones</cp:lastModifiedBy>
  <cp:lastPrinted>2022-12-14T16:46:31Z</cp:lastPrinted>
  <dcterms:created xsi:type="dcterms:W3CDTF">2014-10-30T17:02:05Z</dcterms:created>
  <dcterms:modified xsi:type="dcterms:W3CDTF">2023-12-12T15:59:53Z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0x0101004BA6BD6170C9164DA490496C365FD2E6</vt:lpwstr>
  </property>
</Properties>
</file>