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hiama.sharepoint.com/sites/CEA/Shared Documents/Design Team and Report Production/Active Jobs/PCBH Spending Report - August 2024/Ancillary Materials/"/>
    </mc:Choice>
  </mc:AlternateContent>
  <xr:revisionPtr revIDLastSave="9" documentId="13_ncr:1_{5AFFF5F7-C4EB-484A-9631-ABB0580AF108}" xr6:coauthVersionLast="47" xr6:coauthVersionMax="47" xr10:uidLastSave="{8F7FCBBD-A6FF-4F31-9DBE-CD804474B869}"/>
  <bookViews>
    <workbookView xWindow="-120" yWindow="-120" windowWidth="29040" windowHeight="15720" tabRatio="845" xr2:uid="{C9BDAAA1-8309-4759-AF01-F7E22F876358}"/>
  </bookViews>
  <sheets>
    <sheet name="Cover Page" sheetId="14" r:id="rId1"/>
    <sheet name="Index" sheetId="1" r:id="rId2"/>
    <sheet name="1.1" sheetId="15" r:id="rId3"/>
    <sheet name="1.2" sheetId="2" r:id="rId4"/>
    <sheet name="1.3" sheetId="3" r:id="rId5"/>
    <sheet name="1.4" sheetId="4" r:id="rId6"/>
    <sheet name="1.5" sheetId="8" r:id="rId7"/>
    <sheet name="1.6" sheetId="9" r:id="rId8"/>
    <sheet name="1.7" sheetId="10" r:id="rId9"/>
    <sheet name="1.8" sheetId="5" r:id="rId10"/>
    <sheet name="1.9" sheetId="6" r:id="rId11"/>
    <sheet name="1.10" sheetId="7" r:id="rId12"/>
    <sheet name="1.11" sheetId="11" r:id="rId13"/>
    <sheet name="1.12" sheetId="12" r:id="rId14"/>
    <sheet name="1.13" sheetId="13" r:id="rId15"/>
    <sheet name="1.14" sheetId="16" r:id="rId16"/>
    <sheet name="1.15" sheetId="17" r:id="rId17"/>
    <sheet name="1.16" sheetId="18" r:id="rId1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7" l="1"/>
  <c r="C40" i="7"/>
  <c r="D34" i="7"/>
  <c r="C34" i="7"/>
  <c r="D13" i="7"/>
  <c r="D10" i="7"/>
  <c r="C27" i="7"/>
  <c r="D27" i="7"/>
  <c r="D7" i="7"/>
  <c r="H23" i="18"/>
  <c r="I23" i="18"/>
  <c r="H24" i="18"/>
  <c r="I24" i="18"/>
  <c r="H25" i="18"/>
  <c r="I25" i="18"/>
  <c r="H26" i="18"/>
  <c r="I26" i="18"/>
  <c r="H27" i="18"/>
  <c r="I27" i="18"/>
  <c r="H28" i="18"/>
  <c r="I28" i="18"/>
  <c r="H29" i="18"/>
  <c r="I29" i="18"/>
  <c r="H30" i="18"/>
  <c r="I30" i="18"/>
  <c r="H31" i="18"/>
  <c r="I31" i="18"/>
  <c r="I22" i="18"/>
  <c r="H2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tc={7A0E0735-5F64-44F4-80B4-62A844225275}</author>
  </authors>
  <commentList>
    <comment ref="A14" authorId="0" shapeId="0" xr:uid="{7A0E0735-5F64-44F4-80B4-62A844225275}">
      <text>
        <t>[Threaded comment]
Your version of Excel allows you to read this threaded comment; however, any edits to it will get removed if the file is opened in a newer version of Excel. Learn more: https://go.microsoft.com/fwlink/?linkid=870924
Comment:
    These grand total lines should be more market total - can sum the expenses but cannot sum the % of total - we would use the market % of total here. Same goes for all following tabs
Reply:
    This graph was done as showing commercial full only. Unsure why? The market %s will be different from the first tab. Should change “commercial” to “commercial - full claims”?</t>
      </text>
    </comment>
  </commentList>
</comments>
</file>

<file path=xl/sharedStrings.xml><?xml version="1.0" encoding="utf-8"?>
<sst xmlns="http://schemas.openxmlformats.org/spreadsheetml/2006/main" count="681" uniqueCount="171">
  <si>
    <t>Center for Health Information and Analysis</t>
  </si>
  <si>
    <t>Databook</t>
  </si>
  <si>
    <t>Tab</t>
  </si>
  <si>
    <t>Report Chapter</t>
  </si>
  <si>
    <t>Title</t>
  </si>
  <si>
    <t>Primary Care and Behavioral Health</t>
  </si>
  <si>
    <t>Commercial</t>
  </si>
  <si>
    <t>Medicaid MCO/ACO-A</t>
  </si>
  <si>
    <t>Medicare Advantage</t>
  </si>
  <si>
    <t>Member Months</t>
  </si>
  <si>
    <t>Source: Payer-reported data to CHIA</t>
  </si>
  <si>
    <t>Primary Care</t>
  </si>
  <si>
    <t>Year</t>
  </si>
  <si>
    <t>% Members with SUD Diagnosis</t>
  </si>
  <si>
    <t>% Members with MH Diagnosis</t>
  </si>
  <si>
    <t>Service Category</t>
  </si>
  <si>
    <t xml:space="preserve">Mental Health </t>
  </si>
  <si>
    <t>Substance Use Disorder</t>
  </si>
  <si>
    <t>All Other Services</t>
  </si>
  <si>
    <t>PC + MH + SUD</t>
  </si>
  <si>
    <t>Per Member Per Month Service Type Spending by Insurance Category, 2021-2022</t>
  </si>
  <si>
    <t xml:space="preserve">Total </t>
  </si>
  <si>
    <t>Primary Care PMPM</t>
  </si>
  <si>
    <t>Mental Health PMPM</t>
  </si>
  <si>
    <t>Substance Use Disorder PMPM</t>
  </si>
  <si>
    <t>All Other Services PMPM</t>
  </si>
  <si>
    <t>Total PMPM</t>
  </si>
  <si>
    <t>Behavioral Health PMPM</t>
  </si>
  <si>
    <t>Per Member Per Month Service Type Spending by Age Group, 2021-2022</t>
  </si>
  <si>
    <t>% Members with BH Diagnosis</t>
  </si>
  <si>
    <t>Age Group</t>
  </si>
  <si>
    <t>0-17</t>
  </si>
  <si>
    <t>18-64</t>
  </si>
  <si>
    <t>Commercial - Full Claims</t>
  </si>
  <si>
    <t>Mental Health &amp; Substance Use Disorder Spending for Members with a Behavioral Health Diagnosis, 2021-2022</t>
  </si>
  <si>
    <t>Primary Care &amp; Behavioral Health Percent of Spending and Diagnosis Prevalence by Insurance Category, 2021-2022</t>
  </si>
  <si>
    <t>Mental Health</t>
  </si>
  <si>
    <t>Service Type Member Cost-Sharing Spending by Insurance Category, 2021-2022</t>
  </si>
  <si>
    <t>Service Category PMPM</t>
  </si>
  <si>
    <t>Expenses</t>
  </si>
  <si>
    <t xml:space="preserve">% of Total Expenses </t>
  </si>
  <si>
    <t>Medicare Advantage Member Cost-Sharing by Service Category, 2022</t>
  </si>
  <si>
    <t>Insurance Category</t>
  </si>
  <si>
    <t>Expenditure Type</t>
  </si>
  <si>
    <t>Member Cost-Share</t>
  </si>
  <si>
    <t xml:space="preserve">Incurred Expenses </t>
  </si>
  <si>
    <t xml:space="preserve">Service Category </t>
  </si>
  <si>
    <t>Member Cost-Share Expenditures</t>
  </si>
  <si>
    <t xml:space="preserve">Member Cost-Share % of Total </t>
  </si>
  <si>
    <t>Non-Claims</t>
  </si>
  <si>
    <t>PC Preventive Visits</t>
  </si>
  <si>
    <t>PC Immunizations and Injections</t>
  </si>
  <si>
    <t>PC Other Primary Care Visits</t>
  </si>
  <si>
    <t>PC Home-Nursing Facility Visits</t>
  </si>
  <si>
    <t>PC Obstetric Visits</t>
  </si>
  <si>
    <t>Behavioral Health (BH)</t>
  </si>
  <si>
    <t xml:space="preserve">Substance Use Disorder </t>
  </si>
  <si>
    <t>PC Behavioral Health Screening</t>
  </si>
  <si>
    <t>MH Emergency Department-Observation</t>
  </si>
  <si>
    <t>MH Inpatient</t>
  </si>
  <si>
    <t>MH Outpatient: PC Provider</t>
  </si>
  <si>
    <t>MH Prescription Drugs</t>
  </si>
  <si>
    <t>MH Outpatient: Non-PC Provider</t>
  </si>
  <si>
    <t>SUD Emergency Department-Observation</t>
  </si>
  <si>
    <t>SUD Outpatient: PC Provider</t>
  </si>
  <si>
    <t>SUD Prescription Drugs</t>
  </si>
  <si>
    <t>SUD Outpatient: Non-PC Provider</t>
  </si>
  <si>
    <t>SUD Inpatient</t>
  </si>
  <si>
    <t>PC Office Visits</t>
  </si>
  <si>
    <t xml:space="preserve">Non-Claims </t>
  </si>
  <si>
    <t>Spending % of Total Expenses</t>
  </si>
  <si>
    <t>Grand Total</t>
  </si>
  <si>
    <t>Primary Care Expenses</t>
  </si>
  <si>
    <t>Mental Health Spending by Service Category, 2021-2022</t>
  </si>
  <si>
    <t>2021</t>
  </si>
  <si>
    <t>2022</t>
  </si>
  <si>
    <t xml:space="preserve">Grand Total </t>
  </si>
  <si>
    <t>Mental Health Expenses</t>
  </si>
  <si>
    <t>Substance Use Disorder Spending by Service Category, 2021-2022</t>
  </si>
  <si>
    <t>SUD Expenses</t>
  </si>
  <si>
    <t>PC Office Type Visits</t>
  </si>
  <si>
    <t>Primary Care Spending by Service Category, 2021-2022</t>
  </si>
  <si>
    <t>Integrated Primary Care Service Category Spending by Insurance Category, 2022</t>
  </si>
  <si>
    <t>Integrated Behavioral Health Service Category Spending by Insurance Category, 2022</t>
  </si>
  <si>
    <t>Commercial Primary Care &amp; Behavioral Health Spending by Payer, 2021-2022</t>
  </si>
  <si>
    <t>Medicaid MCO/ACO-A Primary Care &amp; Behavioral Health Spending by Payer, 2021-2022</t>
  </si>
  <si>
    <t>Medicare Advantage Primary Care &amp; Behavioral Health Spending by Payer, 2021-2022</t>
  </si>
  <si>
    <t>Commercial Primary Care &amp; Behavioral Health Spending by Top 10 Managing Physician Groups, 2022</t>
  </si>
  <si>
    <t>Service Categories</t>
  </si>
  <si>
    <t xml:space="preserve">Primary Care Category </t>
  </si>
  <si>
    <t>Primary Care Category + BH Outpatient: PC Provider</t>
  </si>
  <si>
    <t>PC Category</t>
  </si>
  <si>
    <t>PCBH Integrated</t>
  </si>
  <si>
    <t>BH Outpatient: PC Provider</t>
  </si>
  <si>
    <t>Integrated Service Categories</t>
  </si>
  <si>
    <t xml:space="preserve">Behavioral Health Category </t>
  </si>
  <si>
    <t>Behavioral Health Category + PC Behavioral Health Screening</t>
  </si>
  <si>
    <t>BH Category</t>
  </si>
  <si>
    <t>BH Emergency Department-Observation</t>
  </si>
  <si>
    <t>BH Prescription Drugs</t>
  </si>
  <si>
    <t>BH Inpatient</t>
  </si>
  <si>
    <t>BH Outpatient: Non-PC Provider</t>
  </si>
  <si>
    <t>BCBSMA</t>
  </si>
  <si>
    <t>HPHC</t>
  </si>
  <si>
    <t>THPP</t>
  </si>
  <si>
    <t>Cigna</t>
  </si>
  <si>
    <t>MGBHP</t>
  </si>
  <si>
    <t>HPI</t>
  </si>
  <si>
    <t>Fallon</t>
  </si>
  <si>
    <t>Payer</t>
  </si>
  <si>
    <t>Steward</t>
  </si>
  <si>
    <t>NEQCA</t>
  </si>
  <si>
    <t>UMass</t>
  </si>
  <si>
    <t>Baycare</t>
  </si>
  <si>
    <t>Lowell General PHO</t>
  </si>
  <si>
    <t xml:space="preserve"> % of Total Expenses</t>
  </si>
  <si>
    <t>Commercial Primary Care &amp; Behavioral Health PMPM by Payer, 2021-2022</t>
  </si>
  <si>
    <t>Medicaid MCO/ACO-A Primary Care &amp; Behavioral Health PMPM by Payer, 2021-2022</t>
  </si>
  <si>
    <t>Medicare Advantage Primary Care &amp; Behavioral Health PMPM by Payer, 2021-2022</t>
  </si>
  <si>
    <t>Tufts Med Adv</t>
  </si>
  <si>
    <t>*</t>
  </si>
  <si>
    <t>MH Spending % of Total Expenses</t>
  </si>
  <si>
    <t>SUD Spending % of Total Expenses</t>
  </si>
  <si>
    <t>Primary Care Spending % of Total Expenses</t>
  </si>
  <si>
    <t xml:space="preserve">MGB </t>
  </si>
  <si>
    <t>BILH Entities</t>
  </si>
  <si>
    <t>Atrius</t>
  </si>
  <si>
    <t xml:space="preserve">Reliant </t>
  </si>
  <si>
    <t>BMC</t>
  </si>
  <si>
    <t>Behavioral Health PMPM (MH+SUD)</t>
  </si>
  <si>
    <t>Mental Health (MH) Primary Diagnosis</t>
  </si>
  <si>
    <t>Substance Use Disorder (SUD) Primary Diagnosis</t>
  </si>
  <si>
    <t>Medicaid MCO/ACO-A Behavioral Health Member Months by Payer, 2021-2022</t>
  </si>
  <si>
    <t>Commercial Behavioral Health Member Months by Payer, 2021-2022</t>
  </si>
  <si>
    <t>Medicare Advantage Behavioral Health Member Months by Payer, 2021-2022</t>
  </si>
  <si>
    <t>2021 BH MM % of Total</t>
  </si>
  <si>
    <t>2022 BH MM % of Total</t>
  </si>
  <si>
    <t xml:space="preserve">2021 BH MM % Total </t>
  </si>
  <si>
    <t>2022 BH MM % Total</t>
  </si>
  <si>
    <t>2021 MM</t>
  </si>
  <si>
    <t>2022 MM</t>
  </si>
  <si>
    <t>2021 BH MM % Total</t>
  </si>
  <si>
    <t>Massachusetts Primary Care and Behavioral Health Expenditures Report</t>
  </si>
  <si>
    <t>Massachusetts Primary Care and Behavioral Health Spending Report</t>
  </si>
  <si>
    <t>Incurred</t>
  </si>
  <si>
    <t>MCS</t>
  </si>
  <si>
    <t>Medicare Advantage Member Cost-Sharing by Service Category, 2021-2022</t>
  </si>
  <si>
    <t>Integrated Primary Care Service Category Spending by Insurance Category, 2021-2022</t>
  </si>
  <si>
    <t>Integrated Behavioral Health Service Category Spending by Insurance Category, 2021-2022</t>
  </si>
  <si>
    <t>2021 Expenses</t>
  </si>
  <si>
    <t xml:space="preserve"> 2021 % of Total Expenses</t>
  </si>
  <si>
    <t>2022 Expenses</t>
  </si>
  <si>
    <t>2022 % of Total Expenses</t>
  </si>
  <si>
    <t xml:space="preserve"> 2022 % of Total Expenses</t>
  </si>
  <si>
    <t>2021 % of Total Expenses</t>
  </si>
  <si>
    <t>Notes: For commercial partial-claim data where payers reported pharmacy carve-outs, CHIA estimated pharmacy spending by service type. Analysis represents data from payers that submitted CY2021 and CY2022 data: BCBSMA, Cigna, Fallon, HPHC, HPI, MGBHP, THPP, Tufts Medicare Advantage, and UniCare, representing approximately 72% of the commercial market, 60% of the MCO/ACO-A market, and 60% of the Medicare Advantage market. Due to payer exclusions, data may not tie to previously published data points. Data does not reflect aggregate statewide spending, and findings should not be extrapolated for that purpose. Mental health and substance use disorders diagnosis prevalence are not mutually exclusive. Totals may not sum due to rounding. See technical appendix for more information.</t>
  </si>
  <si>
    <t xml:space="preserve">Notes: For commercial partial-claim data where payers reported pharmacy carve-outs, CHIA estimated pharmacy spending by service type. Analysis represents data from payers that submitted CY2021 and CY2022 data: BCBSMA, Cigna, Fallon, HPHC, HPI, MGBHP, THPP, Tufts Medicare Advantage, and UniCare, representing approximately 72% of the commercial market, 60% of the MCO/ACO-A market, and 60% of the Medicare Advantage market. Due to payer exclusions, data may not tie to previously published data points. Data does not reflect aggregate statewide spending, and findings should not be extrapolated for that purpose. Totals may not sum due to rounding. See technical appendix for more information. </t>
  </si>
  <si>
    <t xml:space="preserve">Notes: Analysis represents data from payers that submitted CY2021 and CY2022 data: BCBSMA, Cigna, Fallon, HPHC, HPI, MGBHP, THPP, Tufts Medicare Advantage, and commercial full-claim members only representing approximately 46% of the commercial market and 60% of the MCO/ACO-A market. Due to payer exclusions, data may not tie to previously published data points. Data does not reflect aggregate statewide spending, and findings should not be extrapolated for that purpose. Totals may not sum due to rounding. See technical appendix for more information. </t>
  </si>
  <si>
    <t xml:space="preserve">Notes: Analysis represents data from payers that submitted CY2021 and CY2022 data: BCBSMA, Cigna, Fallon, HPHC, HPI, MGBHP, THPP, Tufts Medicare Advantage, and commercial full-claim members only, representing approximately 46% of the commercial market, 60% of the MCO/ACO-A market, and 60% of the Medicare Advantage market. Due to payer exclusions, data may not tie to previously published data points. Data does not reflect aggregate statewide spending, and findings should not be extrapolated for that purpose. Mental health and substance use disorders diagnosis prevalence are not mutually exclusive. Mental health and SUD PMPMs only use members with a mental health or SUD diagnosis, respectively, in the denominator. Totals may not sum due to rounding. See technical appendix for more information. </t>
  </si>
  <si>
    <t>Notes: For commercial partial-claim data where payers reported pharmacy carve-outs, CHIA estimated pharmacy spending by service type. Analysis represents data from payers that submitted CY2021 and CY2022 data: BCBSMA, Cigna, Fallon, HPHC, HPI, MGBHP, THPP, Tufts Medicare Advantage, and UniCare, representing approximately 72% of the commercial market, 60% of the MCO/ACO-A market, and 60% of the Medicare Advantage market. Due to payer exclusions, data may not tie to previously published data points. Data does not reflect aggregate statewide spending, and findings should not be extrapolated for that purpose. Totals may not sum due to rounding. See technical appendix for more information.</t>
  </si>
  <si>
    <t xml:space="preserve">Notes: Analysis represents data from payers that submitted CY2021 and CY2022 data: BCBSMA, Cigna, Fallon, HPHC, HPI, MGBHP, THPP, Tufts Medicare Advantage, and commercial full-claim members only, representing approximately 46% of the commercial market, 60% of the MCO/ACO-A market, and 60% of the Medicare Advantage market. Due to payer exclusions, data may not tie to previously published data points. Data does not reflect aggregate statewide spending, and findings should not be extrapolated for that purpose. See technical appendix for more information. </t>
  </si>
  <si>
    <t xml:space="preserve">Notes: Analysis represents data from payers that submitted CY2021 and CY2022 data: BCBSMA, Cigna, Fallon, HPHC, HPI, MGBHP, THPP, Tufts Medicare Advantage, and UniCare and commercial full-claim members only, representing approximately 46% of the commercial market. Due to payer exclusions, data may not tie to previously published data points. Data does not reflect aggregate statewide spending, and findings should not be extrapolated for that purpose. Totals may not sum due to rounding. See technical appendix for more information. </t>
  </si>
  <si>
    <t xml:space="preserve">Notes: For commercial partial-claim data where payers reported pharmacy carve-outs, CHIA estimated pharmacy spending by service type. Analysis represents data from payers that submitted CY2021 and CY2022 data: BCBSMA, Cigna, Fallon, HPHC, HPI, MGBHP, THPP, Tufts Medicare Advantage, and UniCare, representing approximately 72% of the commercial market, 60% of the MCO/ACO-A market, and 60% of the Medicare Advantage market. Due to payer exclusions, data may not tie to previously published data points. Data does not reflect aggregate statewide spending, and findings should not be extrapolated for that purpose. Totals may not sum due to rounding. See technical appendix for more information. 
  </t>
  </si>
  <si>
    <t>Commercial Member Cost-Sharing by Service Category, 2021-2022</t>
  </si>
  <si>
    <t>Notes: Analysis represents data from payers that submitted CY2021 and CY2022 data: BCBSMA, Cigna, Fallon, HPHC, HPI, MGBHP, THPP, Tufts Medicare Advantage, and UniCare, representing approximately 60% of the Medicare Advantage market. Due to payer exclusions, data may not tie to previously published data points. Data does not reflect aggregate statewide spending, and findings should not be extrapolated for that purpose. Totals may not sum due to rounding. See technical appendix for more information.</t>
  </si>
  <si>
    <t>Notes: Analysis represents data from payers that submitted CY2021 and CY2022 data: BCBSMA, Cigna, Fallon, HPHC, HPI, MGBHP, THPP, and commercial full-claim members only, representing approximately 46% of the commercial market. The spending data presented in this report is not risk-adjusted and does not account for differences among payers in member health status and expected medical costs. Totals may not sum due to rounding. See technical appendix for more information.</t>
  </si>
  <si>
    <t xml:space="preserve">Notes: Analysis represents Medicare Advantage data reported from commercial payers that submitted CY2021 and CY2022 data: BCBSMA, Fallon, HPHC, and Tufts Medicare Advantage, representing approximately 60% of the Medicare Advantage market. The spending data presented in this report is not risk-adjusted and does not account for differences among payers in member health status and expected medical costs. Totals may not sum due to rounding. See technical appendix for more information. 
*Effective January 1st, 2022, HPHC discontinued its Medicare Advantage plans due to the integration of HPHC and THP under their parent company Point32Health. </t>
  </si>
  <si>
    <t>Notes: Analysis represents data from commercial payers that submitted CY2021 and CY2022 data: BCBSMA, Cigna, Fallon, HPHC, HPI, MGBHP, THPP, Tufts Medicare Advantage, and commercial full-claim members only, representing approximately 46% of the commercial market. Totals may not sum due to rounding. The top 10 managing physician groups were identified by commercial full-claim membership totals in 2022.The spending data presented in this report is not risk-adjusted and does not account for differences among physician groups in member health status and expected medical costs. See technical appendix for more information.</t>
  </si>
  <si>
    <t>Commercial Member Cost-Sharing by Service Category, 2022</t>
  </si>
  <si>
    <t>Massachusetts Primary Care and Behavioral Health Spending: CY2021-2022</t>
  </si>
  <si>
    <t>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</si>
</sst>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quot;$&quot;#,##0.00;\(&quot;$&quot;#,##0.00\)"/>
    <numFmt numFmtId="166" formatCode="0.0%"/>
    <numFmt numFmtId="167" formatCode="&quot;$&quot;#,##0.00"/>
    <numFmt numFmtId="168" formatCode="#,##0;\-#,##0"/>
    <numFmt numFmtId="169" formatCode="_(* #,##0_);_(* \(#,##0\);_(* &quot;-&quot;??_);_(@_)"/>
  </numFmts>
  <fonts count="25"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11"/>
      <color theme="6" tint="-0.249977111117893"/>
      <name val="Aptos Narrow"/>
      <family val="2"/>
      <scheme val="minor"/>
    </font>
    <font>
      <b/>
      <sz val="11"/>
      <name val="Aptos Narrow"/>
      <family val="2"/>
      <scheme val="minor"/>
    </font>
    <font>
      <sz val="9"/>
      <color rgb="FF000000"/>
      <name val="Arial"/>
      <family val="2"/>
    </font>
    <font>
      <b/>
      <sz val="9"/>
      <color rgb="FF000000"/>
      <name val="Arial"/>
      <family val="2"/>
    </font>
    <font>
      <b/>
      <sz val="20"/>
      <name val="Calibri"/>
      <family val="2"/>
    </font>
    <font>
      <sz val="11"/>
      <color theme="1"/>
      <name val="Calibri"/>
      <family val="2"/>
    </font>
    <font>
      <b/>
      <sz val="14"/>
      <color theme="3"/>
      <name val="Calibri"/>
      <family val="2"/>
    </font>
    <font>
      <b/>
      <sz val="12"/>
      <color theme="3"/>
      <name val="Calibri"/>
      <family val="2"/>
    </font>
    <font>
      <b/>
      <sz val="12"/>
      <color theme="5"/>
      <name val="Calibri"/>
      <family val="2"/>
    </font>
    <font>
      <b/>
      <sz val="12"/>
      <color theme="9" tint="-0.249977111117893"/>
      <name val="Calibri"/>
      <family val="2"/>
    </font>
    <font>
      <b/>
      <sz val="11"/>
      <color rgb="FF000000"/>
      <name val="Calibri"/>
      <family val="2"/>
    </font>
    <font>
      <u/>
      <sz val="11"/>
      <color theme="10"/>
      <name val="Calibri"/>
      <family val="2"/>
    </font>
    <font>
      <sz val="11"/>
      <name val="Calibri"/>
      <family val="2"/>
    </font>
    <font>
      <sz val="11"/>
      <color theme="6" tint="-0.249977111117893"/>
      <name val="Calibri"/>
      <family val="2"/>
    </font>
    <font>
      <sz val="12"/>
      <color theme="6" tint="-0.249977111117893"/>
      <name val="Calibri"/>
      <family val="2"/>
    </font>
    <font>
      <b/>
      <sz val="12"/>
      <color theme="6" tint="-0.249977111117893"/>
      <name val="Calibri"/>
      <family val="2"/>
    </font>
    <font>
      <b/>
      <sz val="11"/>
      <color theme="6" tint="-0.249977111117893"/>
      <name val="Calibri"/>
      <family val="2"/>
    </font>
    <font>
      <b/>
      <sz val="11"/>
      <name val="Calibri"/>
      <family val="2"/>
    </font>
    <font>
      <sz val="11"/>
      <color rgb="FF000000"/>
      <name val="Calibri"/>
      <family val="2"/>
    </font>
    <font>
      <b/>
      <sz val="11"/>
      <color theme="1"/>
      <name val="Calibri"/>
      <family val="2"/>
    </font>
    <font>
      <sz val="11"/>
      <color rgb="FFFF000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BFBFBF"/>
        <bgColor rgb="FF000000"/>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11">
    <xf numFmtId="0" fontId="0" fillId="0" borderId="0" xfId="0"/>
    <xf numFmtId="0" fontId="3" fillId="0" borderId="1" xfId="3" applyFill="1" applyBorder="1" applyAlignment="1">
      <alignment horizontal="center"/>
    </xf>
    <xf numFmtId="0" fontId="0" fillId="2" borderId="0" xfId="0" applyFill="1"/>
    <xf numFmtId="0" fontId="0" fillId="0" borderId="0" xfId="0" applyAlignment="1">
      <alignment horizontal="center"/>
    </xf>
    <xf numFmtId="0" fontId="0" fillId="0" borderId="1" xfId="0" applyBorder="1"/>
    <xf numFmtId="0" fontId="8" fillId="2" borderId="0" xfId="0" applyFont="1" applyFill="1" applyAlignment="1">
      <alignment horizontal="left" vertical="center"/>
    </xf>
    <xf numFmtId="0" fontId="9" fillId="2" borderId="0" xfId="0" applyFont="1" applyFill="1" applyAlignment="1">
      <alignment vertical="center"/>
    </xf>
    <xf numFmtId="0" fontId="9" fillId="0" borderId="0" xfId="0" applyFont="1"/>
    <xf numFmtId="0" fontId="10" fillId="2" borderId="0" xfId="0" applyFont="1" applyFill="1" applyAlignment="1">
      <alignment horizontal="left"/>
    </xf>
    <xf numFmtId="0" fontId="11" fillId="2" borderId="0" xfId="0" applyFont="1" applyFill="1" applyAlignment="1">
      <alignment horizontal="left"/>
    </xf>
    <xf numFmtId="49" fontId="13" fillId="2" borderId="0" xfId="0" applyNumberFormat="1" applyFont="1" applyFill="1" applyAlignment="1">
      <alignment horizontal="lef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vertical="center"/>
    </xf>
    <xf numFmtId="0" fontId="15" fillId="0" borderId="1" xfId="3" applyFont="1" applyBorder="1" applyAlignment="1">
      <alignment horizontal="center"/>
    </xf>
    <xf numFmtId="164" fontId="16" fillId="0" borderId="1" xfId="0" applyNumberFormat="1" applyFont="1" applyBorder="1" applyAlignment="1">
      <alignment horizontal="left" vertical="center"/>
    </xf>
    <xf numFmtId="0" fontId="17" fillId="0" borderId="1" xfId="0" applyFont="1" applyBorder="1" applyAlignment="1">
      <alignment vertical="center" wrapText="1"/>
    </xf>
    <xf numFmtId="0" fontId="15" fillId="0" borderId="1" xfId="3" applyFont="1" applyFill="1" applyBorder="1" applyAlignment="1">
      <alignment horizontal="center"/>
    </xf>
    <xf numFmtId="0" fontId="17" fillId="0" borderId="1" xfId="0" applyFont="1" applyBorder="1" applyAlignment="1">
      <alignment horizontal="left" wrapText="1"/>
    </xf>
    <xf numFmtId="164" fontId="17" fillId="0" borderId="1" xfId="0" applyNumberFormat="1" applyFont="1" applyBorder="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0" fillId="0" borderId="0" xfId="0" applyFont="1"/>
    <xf numFmtId="0" fontId="21" fillId="4" borderId="2" xfId="0" quotePrefix="1" applyFont="1" applyFill="1" applyBorder="1" applyAlignment="1">
      <alignment vertical="center"/>
    </xf>
    <xf numFmtId="0" fontId="21" fillId="4" borderId="3" xfId="0" quotePrefix="1" applyFont="1" applyFill="1" applyBorder="1" applyAlignment="1">
      <alignment horizontal="center"/>
    </xf>
    <xf numFmtId="0" fontId="21" fillId="4" borderId="1" xfId="0" quotePrefix="1" applyFont="1" applyFill="1" applyBorder="1" applyAlignment="1">
      <alignment horizontal="center"/>
    </xf>
    <xf numFmtId="0" fontId="16" fillId="0" borderId="1" xfId="0" quotePrefix="1" applyFont="1" applyBorder="1" applyAlignment="1">
      <alignment horizontal="left"/>
    </xf>
    <xf numFmtId="0" fontId="22" fillId="0" borderId="1" xfId="0" quotePrefix="1" applyFont="1" applyBorder="1" applyAlignment="1">
      <alignment horizontal="left" vertical="top"/>
    </xf>
    <xf numFmtId="0" fontId="21" fillId="0" borderId="0" xfId="0" quotePrefix="1" applyFont="1" applyAlignment="1">
      <alignment horizontal="left" wrapText="1"/>
    </xf>
    <xf numFmtId="165" fontId="22" fillId="0" borderId="0" xfId="0" applyNumberFormat="1" applyFont="1" applyAlignment="1">
      <alignment vertical="center"/>
    </xf>
    <xf numFmtId="0" fontId="21" fillId="4" borderId="1" xfId="0" quotePrefix="1" applyFont="1" applyFill="1" applyBorder="1" applyAlignment="1">
      <alignment horizontal="center" wrapText="1"/>
    </xf>
    <xf numFmtId="0" fontId="16" fillId="0" borderId="6" xfId="0" applyFont="1" applyBorder="1" applyAlignment="1">
      <alignment horizontal="center"/>
    </xf>
    <xf numFmtId="0" fontId="16" fillId="0" borderId="1" xfId="0" applyFont="1" applyBorder="1" applyAlignment="1">
      <alignment horizontal="center"/>
    </xf>
    <xf numFmtId="167" fontId="16" fillId="0" borderId="0" xfId="0" applyNumberFormat="1" applyFont="1"/>
    <xf numFmtId="0" fontId="16" fillId="0" borderId="0" xfId="0" applyFont="1"/>
    <xf numFmtId="0" fontId="16" fillId="0" borderId="0" xfId="0" applyFont="1" applyAlignment="1">
      <alignment wrapText="1"/>
    </xf>
    <xf numFmtId="0" fontId="22" fillId="0" borderId="4" xfId="0" quotePrefix="1" applyFont="1" applyBorder="1" applyAlignment="1">
      <alignment horizontal="left" vertical="top"/>
    </xf>
    <xf numFmtId="0" fontId="9" fillId="0" borderId="1" xfId="0" applyFont="1" applyBorder="1"/>
    <xf numFmtId="0" fontId="9" fillId="0" borderId="4" xfId="0" applyFont="1" applyBorder="1"/>
    <xf numFmtId="0" fontId="16" fillId="4" borderId="3" xfId="0" quotePrefix="1" applyFont="1" applyFill="1" applyBorder="1" applyAlignment="1">
      <alignment vertical="center"/>
    </xf>
    <xf numFmtId="0" fontId="21" fillId="4" borderId="11" xfId="0" quotePrefix="1" applyFont="1" applyFill="1" applyBorder="1" applyAlignment="1">
      <alignment horizontal="center" vertical="center"/>
    </xf>
    <xf numFmtId="0" fontId="9" fillId="0" borderId="6" xfId="0" applyFont="1" applyBorder="1"/>
    <xf numFmtId="0" fontId="21" fillId="4" borderId="4" xfId="0" quotePrefix="1" applyFont="1" applyFill="1" applyBorder="1" applyAlignment="1">
      <alignment horizontal="center"/>
    </xf>
    <xf numFmtId="0" fontId="21" fillId="4" borderId="12" xfId="0" quotePrefix="1" applyFont="1" applyFill="1" applyBorder="1" applyAlignment="1">
      <alignment horizontal="center"/>
    </xf>
    <xf numFmtId="0" fontId="22" fillId="0" borderId="1" xfId="0" quotePrefix="1" applyFont="1" applyBorder="1" applyAlignment="1">
      <alignment horizontal="center" vertical="top"/>
    </xf>
    <xf numFmtId="0" fontId="22" fillId="0" borderId="3" xfId="0" quotePrefix="1" applyFont="1" applyBorder="1" applyAlignment="1">
      <alignment horizontal="center" vertical="top"/>
    </xf>
    <xf numFmtId="4" fontId="9" fillId="0" borderId="0" xfId="0" applyNumberFormat="1" applyFont="1"/>
    <xf numFmtId="0" fontId="14" fillId="0" borderId="1" xfId="0" quotePrefix="1" applyFont="1" applyBorder="1" applyAlignment="1">
      <alignment vertical="top"/>
    </xf>
    <xf numFmtId="0" fontId="22" fillId="0" borderId="1" xfId="0" quotePrefix="1" applyFont="1" applyBorder="1" applyAlignment="1">
      <alignment vertical="top"/>
    </xf>
    <xf numFmtId="0" fontId="2" fillId="4" borderId="1" xfId="0" applyFont="1" applyFill="1" applyBorder="1" applyAlignment="1">
      <alignment horizontal="center"/>
    </xf>
    <xf numFmtId="0" fontId="2" fillId="4" borderId="1" xfId="0" applyFont="1" applyFill="1" applyBorder="1"/>
    <xf numFmtId="0" fontId="0" fillId="0" borderId="0" xfId="0" applyAlignment="1">
      <alignment horizontal="center" vertical="center"/>
    </xf>
    <xf numFmtId="0" fontId="2" fillId="0" borderId="0" xfId="0" applyFont="1"/>
    <xf numFmtId="167" fontId="2" fillId="0" borderId="0" xfId="0" applyNumberFormat="1" applyFont="1"/>
    <xf numFmtId="9" fontId="2" fillId="0" borderId="0" xfId="2" applyFont="1" applyFill="1" applyBorder="1"/>
    <xf numFmtId="167" fontId="0" fillId="0" borderId="0" xfId="0" applyNumberFormat="1"/>
    <xf numFmtId="167" fontId="22" fillId="0" borderId="1" xfId="0" applyNumberFormat="1" applyFont="1" applyBorder="1" applyAlignment="1">
      <alignment vertical="center"/>
    </xf>
    <xf numFmtId="0" fontId="22" fillId="0" borderId="0" xfId="0" quotePrefix="1" applyFont="1" applyAlignment="1">
      <alignment horizontal="left" vertical="top"/>
    </xf>
    <xf numFmtId="167" fontId="9" fillId="0" borderId="1" xfId="0" applyNumberFormat="1" applyFont="1" applyBorder="1"/>
    <xf numFmtId="0" fontId="14" fillId="4" borderId="1" xfId="0" applyFont="1" applyFill="1" applyBorder="1" applyAlignment="1">
      <alignment horizontal="left" vertical="top"/>
    </xf>
    <xf numFmtId="167" fontId="23" fillId="4" borderId="1" xfId="0" applyNumberFormat="1" applyFont="1" applyFill="1" applyBorder="1"/>
    <xf numFmtId="166" fontId="23" fillId="4" borderId="1" xfId="2" applyNumberFormat="1" applyFont="1" applyFill="1" applyBorder="1"/>
    <xf numFmtId="0" fontId="5" fillId="4" borderId="1" xfId="0" applyFont="1" applyFill="1" applyBorder="1"/>
    <xf numFmtId="0" fontId="16" fillId="4" borderId="3" xfId="0" quotePrefix="1" applyFont="1" applyFill="1" applyBorder="1" applyAlignment="1">
      <alignment horizontal="left" vertical="center"/>
    </xf>
    <xf numFmtId="167" fontId="23" fillId="4" borderId="1" xfId="0" applyNumberFormat="1" applyFont="1" applyFill="1" applyBorder="1" applyAlignment="1">
      <alignment horizontal="center"/>
    </xf>
    <xf numFmtId="167" fontId="2" fillId="0" borderId="0" xfId="0" applyNumberFormat="1" applyFont="1" applyAlignment="1">
      <alignment horizontal="center"/>
    </xf>
    <xf numFmtId="9" fontId="2" fillId="0" borderId="0" xfId="2" applyFont="1" applyFill="1" applyBorder="1" applyAlignment="1">
      <alignment horizontal="center"/>
    </xf>
    <xf numFmtId="0" fontId="7" fillId="4" borderId="1" xfId="0" quotePrefix="1" applyFont="1" applyFill="1" applyBorder="1" applyAlignment="1">
      <alignment horizontal="center"/>
    </xf>
    <xf numFmtId="0" fontId="23" fillId="4" borderId="1" xfId="0" applyFont="1" applyFill="1" applyBorder="1"/>
    <xf numFmtId="0" fontId="23" fillId="4" borderId="1" xfId="0" applyFont="1" applyFill="1" applyBorder="1" applyAlignment="1">
      <alignment horizontal="center" wrapText="1"/>
    </xf>
    <xf numFmtId="166" fontId="23" fillId="4" borderId="1" xfId="0" applyNumberFormat="1" applyFont="1" applyFill="1" applyBorder="1" applyAlignment="1">
      <alignment horizontal="center"/>
    </xf>
    <xf numFmtId="0" fontId="14" fillId="4" borderId="1" xfId="0" quotePrefix="1" applyFont="1" applyFill="1" applyBorder="1" applyAlignment="1">
      <alignment horizontal="center"/>
    </xf>
    <xf numFmtId="0" fontId="14" fillId="4" borderId="1" xfId="0" quotePrefix="1" applyFont="1" applyFill="1" applyBorder="1" applyAlignment="1">
      <alignment horizontal="center" wrapText="1"/>
    </xf>
    <xf numFmtId="166" fontId="22" fillId="0" borderId="1" xfId="0" applyNumberFormat="1" applyFont="1" applyBorder="1" applyAlignment="1">
      <alignment vertical="center"/>
    </xf>
    <xf numFmtId="0" fontId="14" fillId="4" borderId="3" xfId="0" applyFont="1" applyFill="1" applyBorder="1" applyAlignment="1">
      <alignment horizontal="left" vertical="top"/>
    </xf>
    <xf numFmtId="168" fontId="22" fillId="0" borderId="1" xfId="0" applyNumberFormat="1" applyFont="1" applyBorder="1" applyAlignment="1">
      <alignment horizontal="right"/>
    </xf>
    <xf numFmtId="166" fontId="22" fillId="0" borderId="1" xfId="0" applyNumberFormat="1" applyFont="1" applyBorder="1" applyAlignment="1">
      <alignment horizontal="right"/>
    </xf>
    <xf numFmtId="165" fontId="22" fillId="0" borderId="1" xfId="0" applyNumberFormat="1" applyFont="1" applyBorder="1" applyAlignment="1">
      <alignment horizontal="right" vertical="center"/>
    </xf>
    <xf numFmtId="165" fontId="16" fillId="0" borderId="1" xfId="0" quotePrefix="1" applyNumberFormat="1" applyFont="1" applyBorder="1" applyAlignment="1">
      <alignment horizontal="right" wrapText="1"/>
    </xf>
    <xf numFmtId="166" fontId="16" fillId="0" borderId="1" xfId="2" quotePrefix="1" applyNumberFormat="1" applyFont="1" applyFill="1" applyBorder="1" applyAlignment="1">
      <alignment horizontal="right" wrapText="1"/>
    </xf>
    <xf numFmtId="166" fontId="22" fillId="0" borderId="1" xfId="2" applyNumberFormat="1" applyFont="1" applyBorder="1" applyAlignment="1">
      <alignment horizontal="right" vertical="center"/>
    </xf>
    <xf numFmtId="165" fontId="22" fillId="0" borderId="1" xfId="0" applyNumberFormat="1" applyFont="1" applyBorder="1" applyAlignment="1">
      <alignment horizontal="right"/>
    </xf>
    <xf numFmtId="0" fontId="21" fillId="4" borderId="11" xfId="0" quotePrefix="1" applyFont="1" applyFill="1" applyBorder="1" applyAlignment="1">
      <alignment horizontal="right"/>
    </xf>
    <xf numFmtId="0" fontId="21" fillId="4" borderId="5" xfId="0" quotePrefix="1" applyFont="1" applyFill="1" applyBorder="1" applyAlignment="1">
      <alignment horizontal="right"/>
    </xf>
    <xf numFmtId="166" fontId="22" fillId="0" borderId="1" xfId="2" applyNumberFormat="1" applyFont="1" applyBorder="1" applyAlignment="1">
      <alignment horizontal="right"/>
    </xf>
    <xf numFmtId="0" fontId="16" fillId="4" borderId="11" xfId="0" quotePrefix="1" applyFont="1" applyFill="1" applyBorder="1" applyAlignment="1">
      <alignment horizontal="center"/>
    </xf>
    <xf numFmtId="165" fontId="9" fillId="0" borderId="6" xfId="0" applyNumberFormat="1" applyFont="1" applyBorder="1" applyAlignment="1">
      <alignment horizontal="right"/>
    </xf>
    <xf numFmtId="165" fontId="22" fillId="0" borderId="4" xfId="0" applyNumberFormat="1" applyFont="1" applyBorder="1" applyAlignment="1">
      <alignment horizontal="right"/>
    </xf>
    <xf numFmtId="168" fontId="22" fillId="0" borderId="1" xfId="0" applyNumberFormat="1" applyFont="1" applyBorder="1" applyAlignment="1">
      <alignment horizontal="right" vertical="center"/>
    </xf>
    <xf numFmtId="0" fontId="21" fillId="4" borderId="1" xfId="0" quotePrefix="1" applyFont="1" applyFill="1" applyBorder="1" applyAlignment="1">
      <alignment horizontal="right"/>
    </xf>
    <xf numFmtId="167" fontId="22" fillId="0" borderId="1" xfId="0" applyNumberFormat="1" applyFont="1" applyBorder="1" applyAlignment="1">
      <alignment horizontal="right"/>
    </xf>
    <xf numFmtId="167" fontId="14" fillId="0" borderId="1" xfId="0" applyNumberFormat="1" applyFont="1" applyBorder="1" applyAlignment="1">
      <alignment horizontal="right"/>
    </xf>
    <xf numFmtId="167" fontId="23" fillId="4" borderId="1" xfId="0" applyNumberFormat="1" applyFont="1" applyFill="1" applyBorder="1" applyAlignment="1">
      <alignment horizontal="right"/>
    </xf>
    <xf numFmtId="166" fontId="23" fillId="4" borderId="1" xfId="0" applyNumberFormat="1" applyFont="1" applyFill="1" applyBorder="1" applyAlignment="1">
      <alignment horizontal="right"/>
    </xf>
    <xf numFmtId="166" fontId="23" fillId="4" borderId="1" xfId="2" applyNumberFormat="1" applyFont="1" applyFill="1" applyBorder="1" applyAlignment="1">
      <alignment horizontal="right"/>
    </xf>
    <xf numFmtId="167" fontId="9" fillId="0" borderId="1" xfId="0" applyNumberFormat="1" applyFont="1" applyBorder="1" applyAlignment="1">
      <alignment horizontal="right"/>
    </xf>
    <xf numFmtId="0" fontId="23" fillId="4" borderId="1" xfId="0" applyFont="1" applyFill="1" applyBorder="1" applyAlignment="1">
      <alignment horizontal="center"/>
    </xf>
    <xf numFmtId="0" fontId="9" fillId="4" borderId="3" xfId="0" applyFont="1" applyFill="1" applyBorder="1"/>
    <xf numFmtId="165" fontId="22" fillId="0" borderId="1" xfId="0" applyNumberFormat="1" applyFont="1" applyBorder="1" applyAlignment="1">
      <alignment vertical="center"/>
    </xf>
    <xf numFmtId="0" fontId="9" fillId="4" borderId="1" xfId="0" applyFont="1" applyFill="1" applyBorder="1"/>
    <xf numFmtId="165" fontId="23" fillId="4" borderId="3" xfId="0" applyNumberFormat="1" applyFont="1" applyFill="1" applyBorder="1"/>
    <xf numFmtId="166" fontId="23" fillId="4" borderId="3" xfId="2" applyNumberFormat="1" applyFont="1" applyFill="1" applyBorder="1"/>
    <xf numFmtId="0" fontId="9" fillId="0" borderId="3" xfId="0" applyFont="1" applyBorder="1" applyAlignment="1">
      <alignment vertical="center"/>
    </xf>
    <xf numFmtId="0" fontId="9" fillId="0" borderId="3" xfId="0" applyFont="1" applyBorder="1" applyAlignment="1">
      <alignment vertical="center" wrapText="1"/>
    </xf>
    <xf numFmtId="0" fontId="9" fillId="0" borderId="12" xfId="0" applyFont="1" applyBorder="1" applyAlignment="1">
      <alignment vertical="center" wrapText="1"/>
    </xf>
    <xf numFmtId="0" fontId="23" fillId="0" borderId="9" xfId="0" applyFont="1" applyBorder="1"/>
    <xf numFmtId="167" fontId="23" fillId="0" borderId="1" xfId="0" applyNumberFormat="1" applyFont="1" applyBorder="1"/>
    <xf numFmtId="166" fontId="23" fillId="0" borderId="1" xfId="2" applyNumberFormat="1" applyFont="1" applyBorder="1"/>
    <xf numFmtId="167" fontId="9" fillId="4" borderId="1" xfId="0" applyNumberFormat="1" applyFont="1" applyFill="1" applyBorder="1"/>
    <xf numFmtId="0" fontId="14" fillId="4" borderId="1" xfId="0" quotePrefix="1" applyFont="1" applyFill="1" applyBorder="1" applyAlignment="1">
      <alignment horizontal="center" vertical="top"/>
    </xf>
    <xf numFmtId="0" fontId="22" fillId="0" borderId="1" xfId="0" quotePrefix="1" applyFont="1" applyBorder="1"/>
    <xf numFmtId="165" fontId="14" fillId="4" borderId="1" xfId="0" applyNumberFormat="1" applyFont="1" applyFill="1" applyBorder="1" applyAlignment="1">
      <alignment vertical="center"/>
    </xf>
    <xf numFmtId="0" fontId="17" fillId="0" borderId="0" xfId="0" applyFont="1"/>
    <xf numFmtId="0" fontId="17" fillId="0" borderId="1" xfId="0" quotePrefix="1" applyFont="1" applyBorder="1" applyAlignment="1">
      <alignment horizontal="left" vertical="top"/>
    </xf>
    <xf numFmtId="0" fontId="21" fillId="4" borderId="1" xfId="0" applyFont="1" applyFill="1" applyBorder="1"/>
    <xf numFmtId="169" fontId="14" fillId="4" borderId="1" xfId="1" applyNumberFormat="1" applyFont="1" applyFill="1" applyBorder="1" applyAlignment="1">
      <alignment horizontal="right" vertical="center"/>
    </xf>
    <xf numFmtId="0" fontId="9" fillId="0" borderId="1" xfId="0" applyFont="1" applyBorder="1" applyAlignment="1">
      <alignment horizontal="right"/>
    </xf>
    <xf numFmtId="169" fontId="22" fillId="0" borderId="1" xfId="1" applyNumberFormat="1" applyFont="1" applyBorder="1" applyAlignment="1">
      <alignment horizontal="right"/>
    </xf>
    <xf numFmtId="169" fontId="23" fillId="4" borderId="1" xfId="1" applyNumberFormat="1" applyFont="1" applyFill="1" applyBorder="1" applyAlignment="1">
      <alignment horizontal="right"/>
    </xf>
    <xf numFmtId="169" fontId="14" fillId="4" borderId="1" xfId="1" applyNumberFormat="1" applyFont="1" applyFill="1" applyBorder="1" applyAlignment="1">
      <alignment vertical="center"/>
    </xf>
    <xf numFmtId="168" fontId="22" fillId="0" borderId="1" xfId="0" applyNumberFormat="1" applyFont="1" applyBorder="1" applyAlignment="1">
      <alignment vertical="center"/>
    </xf>
    <xf numFmtId="2" fontId="3" fillId="0" borderId="1" xfId="3" applyNumberFormat="1" applyBorder="1" applyAlignment="1">
      <alignment horizontal="center"/>
    </xf>
    <xf numFmtId="166" fontId="6" fillId="0" borderId="1" xfId="2" applyNumberFormat="1" applyFont="1" applyBorder="1" applyAlignment="1">
      <alignment vertical="center"/>
    </xf>
    <xf numFmtId="0" fontId="22" fillId="0" borderId="1" xfId="0" quotePrefix="1" applyFont="1" applyBorder="1" applyAlignment="1">
      <alignment horizontal="left" vertical="top" indent="3"/>
    </xf>
    <xf numFmtId="167" fontId="14" fillId="4" borderId="1" xfId="0" applyNumberFormat="1" applyFont="1" applyFill="1" applyBorder="1" applyAlignment="1">
      <alignment vertical="center"/>
    </xf>
    <xf numFmtId="166" fontId="14" fillId="4" borderId="1" xfId="0" applyNumberFormat="1" applyFont="1" applyFill="1" applyBorder="1" applyAlignment="1">
      <alignment vertical="center"/>
    </xf>
    <xf numFmtId="169" fontId="22" fillId="0" borderId="1" xfId="1" applyNumberFormat="1" applyFont="1" applyBorder="1" applyAlignment="1">
      <alignment vertical="center"/>
    </xf>
    <xf numFmtId="3" fontId="0" fillId="0" borderId="0" xfId="0" applyNumberFormat="1"/>
    <xf numFmtId="3" fontId="22" fillId="0" borderId="1" xfId="0" applyNumberFormat="1" applyFont="1" applyBorder="1" applyAlignment="1">
      <alignment vertical="center"/>
    </xf>
    <xf numFmtId="3" fontId="14" fillId="4" borderId="1" xfId="0" applyNumberFormat="1" applyFont="1" applyFill="1" applyBorder="1" applyAlignment="1">
      <alignment vertical="center"/>
    </xf>
    <xf numFmtId="166" fontId="22" fillId="0" borderId="1" xfId="0" applyNumberFormat="1" applyFont="1" applyBorder="1" applyAlignment="1">
      <alignment horizontal="right" vertical="center"/>
    </xf>
    <xf numFmtId="4" fontId="0" fillId="0" borderId="0" xfId="0" applyNumberFormat="1"/>
    <xf numFmtId="166" fontId="9" fillId="0" borderId="1" xfId="2" applyNumberFormat="1" applyFont="1" applyBorder="1" applyAlignment="1">
      <alignment horizontal="right"/>
    </xf>
    <xf numFmtId="166" fontId="9" fillId="0" borderId="1" xfId="2" applyNumberFormat="1" applyFont="1" applyBorder="1"/>
    <xf numFmtId="0" fontId="24" fillId="2" borderId="0" xfId="0" applyFont="1" applyFill="1"/>
    <xf numFmtId="0" fontId="24" fillId="2" borderId="0" xfId="0" applyFont="1" applyFill="1" applyAlignment="1">
      <alignment wrapText="1"/>
    </xf>
    <xf numFmtId="167" fontId="0" fillId="0" borderId="1" xfId="0" applyNumberFormat="1" applyBorder="1"/>
    <xf numFmtId="167" fontId="2" fillId="4" borderId="1" xfId="0" applyNumberFormat="1" applyFont="1" applyFill="1" applyBorder="1"/>
    <xf numFmtId="167" fontId="14" fillId="4" borderId="1" xfId="0" applyNumberFormat="1" applyFont="1" applyFill="1" applyBorder="1" applyAlignment="1">
      <alignment horizontal="right" vertical="top"/>
    </xf>
    <xf numFmtId="166" fontId="14" fillId="4" borderId="1" xfId="0" applyNumberFormat="1" applyFont="1" applyFill="1" applyBorder="1" applyAlignment="1">
      <alignment horizontal="right" vertical="top"/>
    </xf>
    <xf numFmtId="167" fontId="22" fillId="0" borderId="1" xfId="0" quotePrefix="1" applyNumberFormat="1" applyFont="1" applyBorder="1" applyAlignment="1">
      <alignment horizontal="right" vertical="top"/>
    </xf>
    <xf numFmtId="166" fontId="6" fillId="0" borderId="1" xfId="0" applyNumberFormat="1" applyFont="1" applyBorder="1" applyAlignment="1">
      <alignment vertical="center"/>
    </xf>
    <xf numFmtId="166" fontId="9" fillId="0" borderId="1" xfId="0" applyNumberFormat="1" applyFont="1" applyBorder="1"/>
    <xf numFmtId="166" fontId="23" fillId="4" borderId="1" xfId="0" applyNumberFormat="1" applyFont="1" applyFill="1" applyBorder="1"/>
    <xf numFmtId="167" fontId="22" fillId="0" borderId="1" xfId="0" applyNumberFormat="1" applyFont="1" applyBorder="1" applyAlignment="1">
      <alignment horizontal="right" vertical="center"/>
    </xf>
    <xf numFmtId="167" fontId="9" fillId="0" borderId="1" xfId="2" applyNumberFormat="1" applyFont="1" applyBorder="1"/>
    <xf numFmtId="166" fontId="22" fillId="0" borderId="1" xfId="2" applyNumberFormat="1" applyFont="1" applyBorder="1" applyAlignment="1">
      <alignment vertical="center"/>
    </xf>
    <xf numFmtId="167" fontId="22" fillId="0" borderId="1" xfId="2" applyNumberFormat="1" applyFont="1" applyBorder="1" applyAlignment="1">
      <alignment vertical="center"/>
    </xf>
    <xf numFmtId="167" fontId="23" fillId="4" borderId="1" xfId="2" applyNumberFormat="1" applyFont="1" applyFill="1" applyBorder="1"/>
    <xf numFmtId="166" fontId="22" fillId="0" borderId="1" xfId="2" quotePrefix="1" applyNumberFormat="1" applyFont="1" applyBorder="1" applyAlignment="1">
      <alignment horizontal="right" vertical="top"/>
    </xf>
    <xf numFmtId="166" fontId="0" fillId="0" borderId="0" xfId="0" applyNumberFormat="1"/>
    <xf numFmtId="166" fontId="23" fillId="0" borderId="1" xfId="0" applyNumberFormat="1" applyFont="1" applyBorder="1"/>
    <xf numFmtId="165" fontId="0" fillId="0" borderId="0" xfId="0" applyNumberFormat="1"/>
    <xf numFmtId="165" fontId="23" fillId="4" borderId="1" xfId="0" applyNumberFormat="1" applyFont="1" applyFill="1" applyBorder="1"/>
    <xf numFmtId="49" fontId="12" fillId="2" borderId="0" xfId="0" quotePrefix="1" applyNumberFormat="1" applyFont="1" applyFill="1" applyAlignment="1">
      <alignment horizontal="left" vertical="center"/>
    </xf>
    <xf numFmtId="0" fontId="0" fillId="2" borderId="0" xfId="0" applyFill="1" applyAlignment="1">
      <alignment horizontal="left" wrapText="1"/>
    </xf>
    <xf numFmtId="0" fontId="16" fillId="0" borderId="0" xfId="0" applyFont="1" applyAlignment="1">
      <alignment horizontal="left" wrapText="1"/>
    </xf>
    <xf numFmtId="0" fontId="21" fillId="4" borderId="3" xfId="0" quotePrefix="1" applyFont="1" applyFill="1" applyBorder="1" applyAlignment="1">
      <alignment horizontal="center"/>
    </xf>
    <xf numFmtId="0" fontId="21" fillId="4" borderId="5" xfId="0" quotePrefix="1" applyFont="1" applyFill="1" applyBorder="1" applyAlignment="1">
      <alignment horizontal="center"/>
    </xf>
    <xf numFmtId="0" fontId="16" fillId="0" borderId="1" xfId="0" applyFont="1" applyBorder="1" applyAlignment="1">
      <alignment horizontal="left"/>
    </xf>
    <xf numFmtId="0" fontId="10" fillId="0" borderId="0" xfId="0" applyFont="1" applyAlignment="1">
      <alignment horizontal="left"/>
    </xf>
    <xf numFmtId="0" fontId="21" fillId="4" borderId="4" xfId="0" applyFont="1" applyFill="1" applyBorder="1" applyAlignment="1">
      <alignment horizontal="center"/>
    </xf>
    <xf numFmtId="0" fontId="21" fillId="4" borderId="6" xfId="0" applyFont="1" applyFill="1" applyBorder="1" applyAlignment="1">
      <alignment horizontal="center"/>
    </xf>
    <xf numFmtId="0" fontId="16" fillId="0" borderId="4" xfId="0" applyFont="1" applyBorder="1" applyAlignment="1">
      <alignment horizontal="left"/>
    </xf>
    <xf numFmtId="0" fontId="16" fillId="0" borderId="6" xfId="0" applyFont="1" applyBorder="1" applyAlignment="1">
      <alignment horizontal="left"/>
    </xf>
    <xf numFmtId="0" fontId="21" fillId="4" borderId="1" xfId="0" applyFont="1" applyFill="1" applyBorder="1" applyAlignment="1">
      <alignment horizontal="center"/>
    </xf>
    <xf numFmtId="0" fontId="21" fillId="4" borderId="1" xfId="0" applyFont="1" applyFill="1" applyBorder="1" applyAlignment="1">
      <alignment horizontal="center" wrapText="1"/>
    </xf>
    <xf numFmtId="0" fontId="22" fillId="0" borderId="1" xfId="0" quotePrefix="1" applyFont="1" applyBorder="1" applyAlignment="1">
      <alignment horizontal="left" vertical="top"/>
    </xf>
    <xf numFmtId="0" fontId="21" fillId="4" borderId="2" xfId="0" quotePrefix="1" applyFont="1" applyFill="1" applyBorder="1" applyAlignment="1">
      <alignment horizontal="center"/>
    </xf>
    <xf numFmtId="0" fontId="21" fillId="4" borderId="13" xfId="0" quotePrefix="1" applyFont="1" applyFill="1" applyBorder="1" applyAlignment="1">
      <alignment horizontal="center"/>
    </xf>
    <xf numFmtId="0" fontId="21" fillId="4" borderId="4" xfId="0" quotePrefix="1" applyFont="1" applyFill="1" applyBorder="1" applyAlignment="1">
      <alignment horizontal="center"/>
    </xf>
    <xf numFmtId="0" fontId="21" fillId="4" borderId="9" xfId="0" quotePrefix="1" applyFont="1" applyFill="1" applyBorder="1" applyAlignment="1">
      <alignment horizontal="center"/>
    </xf>
    <xf numFmtId="0" fontId="21" fillId="4" borderId="6" xfId="0" quotePrefix="1" applyFont="1" applyFill="1" applyBorder="1" applyAlignment="1">
      <alignment horizontal="center"/>
    </xf>
    <xf numFmtId="0" fontId="21" fillId="4" borderId="2" xfId="0" quotePrefix="1" applyFont="1" applyFill="1" applyBorder="1" applyAlignment="1">
      <alignment horizontal="center" vertical="center"/>
    </xf>
    <xf numFmtId="0" fontId="21" fillId="4" borderId="13" xfId="0" quotePrefix="1" applyFont="1" applyFill="1" applyBorder="1" applyAlignment="1">
      <alignment horizontal="center" vertical="center"/>
    </xf>
    <xf numFmtId="0" fontId="14" fillId="4" borderId="1" xfId="0" quotePrefix="1" applyFont="1" applyFill="1" applyBorder="1" applyAlignment="1">
      <alignment horizontal="center"/>
    </xf>
    <xf numFmtId="0" fontId="23" fillId="4" borderId="1" xfId="0" applyFont="1" applyFill="1" applyBorder="1"/>
    <xf numFmtId="0" fontId="14" fillId="4" borderId="4" xfId="0" quotePrefix="1" applyFont="1" applyFill="1" applyBorder="1" applyAlignment="1">
      <alignment horizontal="center"/>
    </xf>
    <xf numFmtId="0" fontId="14" fillId="4" borderId="8" xfId="0" quotePrefix="1" applyFont="1" applyFill="1" applyBorder="1" applyAlignment="1">
      <alignment horizontal="center"/>
    </xf>
    <xf numFmtId="0" fontId="14" fillId="4" borderId="6" xfId="0" quotePrefix="1" applyFont="1" applyFill="1" applyBorder="1" applyAlignment="1">
      <alignment horizontal="center"/>
    </xf>
    <xf numFmtId="0" fontId="21" fillId="4" borderId="1" xfId="0" quotePrefix="1" applyFont="1" applyFill="1" applyBorder="1" applyAlignment="1">
      <alignment horizontal="center"/>
    </xf>
    <xf numFmtId="0" fontId="0" fillId="0" borderId="1" xfId="0" applyBorder="1" applyAlignment="1">
      <alignment horizontal="center" vertical="center"/>
    </xf>
    <xf numFmtId="0" fontId="5" fillId="4" borderId="1" xfId="0" applyFont="1" applyFill="1" applyBorder="1" applyAlignment="1">
      <alignment horizontal="center"/>
    </xf>
    <xf numFmtId="0" fontId="2" fillId="4" borderId="1" xfId="0" applyFont="1" applyFill="1" applyBorder="1" applyAlignment="1">
      <alignment horizont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5" fillId="4" borderId="4" xfId="0" applyFont="1" applyFill="1" applyBorder="1" applyAlignment="1">
      <alignment horizontal="center"/>
    </xf>
    <xf numFmtId="0" fontId="5" fillId="4" borderId="6" xfId="0" applyFont="1" applyFill="1" applyBorder="1" applyAlignment="1">
      <alignment horizontal="center"/>
    </xf>
    <xf numFmtId="0" fontId="23" fillId="4" borderId="3" xfId="0" applyFont="1" applyFill="1" applyBorder="1" applyAlignment="1">
      <alignment horizontal="left"/>
    </xf>
    <xf numFmtId="0" fontId="23" fillId="4" borderId="5" xfId="0" applyFont="1" applyFill="1" applyBorder="1" applyAlignment="1">
      <alignment horizontal="left"/>
    </xf>
    <xf numFmtId="0" fontId="9" fillId="0" borderId="1" xfId="0" applyFont="1" applyBorder="1"/>
    <xf numFmtId="0" fontId="23" fillId="4" borderId="12" xfId="0" applyFont="1" applyFill="1" applyBorder="1" applyAlignment="1">
      <alignment horizontal="center"/>
    </xf>
    <xf numFmtId="0" fontId="23" fillId="4" borderId="7" xfId="0" applyFont="1" applyFill="1" applyBorder="1" applyAlignment="1">
      <alignment horizontal="center"/>
    </xf>
    <xf numFmtId="0" fontId="23" fillId="4" borderId="2" xfId="0" applyFont="1" applyFill="1" applyBorder="1" applyAlignment="1">
      <alignment horizontal="center"/>
    </xf>
    <xf numFmtId="0" fontId="23" fillId="4" borderId="3" xfId="0" applyFont="1" applyFill="1" applyBorder="1" applyAlignment="1">
      <alignment horizontal="center"/>
    </xf>
    <xf numFmtId="0" fontId="23" fillId="4" borderId="11" xfId="0" applyFont="1" applyFill="1" applyBorder="1" applyAlignment="1">
      <alignment horizontal="center"/>
    </xf>
    <xf numFmtId="0" fontId="23" fillId="4" borderId="5" xfId="0" applyFont="1" applyFill="1" applyBorder="1" applyAlignment="1">
      <alignment horizontal="center"/>
    </xf>
    <xf numFmtId="0" fontId="14" fillId="4" borderId="3" xfId="0" quotePrefix="1" applyFont="1" applyFill="1" applyBorder="1" applyAlignment="1">
      <alignment horizontal="center"/>
    </xf>
    <xf numFmtId="0" fontId="14" fillId="4" borderId="11" xfId="0" quotePrefix="1" applyFont="1" applyFill="1" applyBorder="1" applyAlignment="1">
      <alignment horizontal="center"/>
    </xf>
    <xf numFmtId="0" fontId="14" fillId="4" borderId="5" xfId="0" quotePrefix="1" applyFont="1" applyFill="1" applyBorder="1" applyAlignment="1">
      <alignment horizontal="center"/>
    </xf>
    <xf numFmtId="0" fontId="14" fillId="4" borderId="3" xfId="0" quotePrefix="1" applyFont="1" applyFill="1" applyBorder="1" applyAlignment="1">
      <alignment horizontal="center" vertical="top"/>
    </xf>
    <xf numFmtId="0" fontId="14" fillId="4" borderId="5" xfId="0" quotePrefix="1" applyFont="1" applyFill="1" applyBorder="1" applyAlignment="1">
      <alignment horizontal="center" vertical="top"/>
    </xf>
    <xf numFmtId="0" fontId="14" fillId="4" borderId="11" xfId="0" quotePrefix="1" applyFont="1" applyFill="1" applyBorder="1" applyAlignment="1">
      <alignment horizontal="center" vertical="top"/>
    </xf>
    <xf numFmtId="0" fontId="23" fillId="4" borderId="4" xfId="0" applyFont="1" applyFill="1" applyBorder="1" applyAlignment="1">
      <alignment horizontal="center"/>
    </xf>
    <xf numFmtId="0" fontId="23" fillId="4" borderId="8" xfId="0" applyFont="1" applyFill="1" applyBorder="1" applyAlignment="1">
      <alignment horizontal="center"/>
    </xf>
    <xf numFmtId="0" fontId="23" fillId="4" borderId="6" xfId="0" applyFont="1" applyFill="1" applyBorder="1" applyAlignment="1">
      <alignment horizont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167" fontId="21" fillId="4" borderId="1" xfId="0" applyNumberFormat="1"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14</xdr:col>
      <xdr:colOff>295274</xdr:colOff>
      <xdr:row>38</xdr:row>
      <xdr:rowOff>155430</xdr:rowOff>
    </xdr:to>
    <xdr:pic>
      <xdr:nvPicPr>
        <xdr:cNvPr id="3" name="Picture 2">
          <a:extLst>
            <a:ext uri="{FF2B5EF4-FFF2-40B4-BE49-F238E27FC236}">
              <a16:creationId xmlns:a16="http://schemas.microsoft.com/office/drawing/2014/main" id="{13855BDA-65BE-3C72-DE57-190CFDAD81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0"/>
          <a:ext cx="8829674" cy="68229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lly Bailey" id="{75DE0288-4503-4AE5-8F0E-65AB29B443EC}" userId="S::Molly.Bailey@chiamass.gov::72360084-cbf4-41d4-9128-7be95749de12" providerId="AD"/>
  <person displayName="Cassandra Kane" id="{1C85BBA5-DB18-4242-9A22-48CDBA328540}" userId="S::Cassandra.Kane@chiamass.gov::7bb6aede-e0bc-450e-8033-149c8d9b70f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4" dT="2024-07-30T14:43:41.91" personId="{75DE0288-4503-4AE5-8F0E-65AB29B443EC}" id="{7A0E0735-5F64-44F4-80B4-62A844225275}">
    <text>These grand total lines should be more market total - can sum the expenses but cannot sum the % of total - we would use the market % of total here. Same goes for all following tabs</text>
  </threadedComment>
  <threadedComment ref="A14" dT="2024-07-30T16:46:07.43" personId="{1C85BBA5-DB18-4242-9A22-48CDBA328540}" id="{1DD73FFE-6F31-446C-BE69-F0AFC958E7F8}" parentId="{7A0E0735-5F64-44F4-80B4-62A844225275}">
    <text>This graph was done as showing commercial full only. Unsure why? The market %s will be different from the first tab. Should change “commercial” to “commercial - full claims”?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48EB0-336E-472C-9437-D4120425D37E}">
  <dimension ref="P7:U15"/>
  <sheetViews>
    <sheetView tabSelected="1" topLeftCell="A4" workbookViewId="0">
      <selection activeCell="P5" sqref="P5"/>
    </sheetView>
  </sheetViews>
  <sheetFormatPr defaultColWidth="9.140625" defaultRowHeight="15" x14ac:dyDescent="0.25"/>
  <cols>
    <col min="1" max="17" width="9.140625" style="2"/>
    <col min="18" max="18" width="11.42578125" style="2" customWidth="1"/>
    <col min="19" max="16384" width="9.140625" style="2"/>
  </cols>
  <sheetData>
    <row r="7" spans="16:21" ht="15" customHeight="1" x14ac:dyDescent="0.25">
      <c r="Q7" s="155"/>
      <c r="R7" s="155"/>
      <c r="S7" s="155"/>
    </row>
    <row r="8" spans="16:21" x14ac:dyDescent="0.25">
      <c r="Q8" s="155"/>
      <c r="R8" s="155"/>
      <c r="S8" s="155"/>
    </row>
    <row r="9" spans="16:21" x14ac:dyDescent="0.25">
      <c r="Q9" s="155"/>
      <c r="R9" s="155"/>
      <c r="S9" s="155"/>
    </row>
    <row r="10" spans="16:21" x14ac:dyDescent="0.25">
      <c r="Q10" s="155"/>
      <c r="R10" s="155"/>
      <c r="S10" s="155"/>
    </row>
    <row r="11" spans="16:21" x14ac:dyDescent="0.25">
      <c r="P11" s="134"/>
      <c r="Q11" s="135"/>
      <c r="R11" s="135"/>
      <c r="S11" s="135"/>
      <c r="T11" s="134"/>
      <c r="U11" s="134"/>
    </row>
    <row r="12" spans="16:21" x14ac:dyDescent="0.25">
      <c r="P12" s="134"/>
      <c r="Q12" s="135"/>
      <c r="R12" s="135"/>
      <c r="S12" s="135"/>
      <c r="T12" s="134"/>
      <c r="U12" s="134"/>
    </row>
    <row r="13" spans="16:21" x14ac:dyDescent="0.25">
      <c r="P13" s="134"/>
      <c r="Q13" s="135"/>
      <c r="R13" s="135"/>
      <c r="S13" s="135"/>
      <c r="T13" s="134"/>
      <c r="U13" s="134"/>
    </row>
    <row r="14" spans="16:21" x14ac:dyDescent="0.25">
      <c r="P14" s="134"/>
      <c r="Q14" s="134"/>
      <c r="R14" s="134"/>
      <c r="S14" s="134"/>
      <c r="T14" s="134"/>
      <c r="U14" s="134"/>
    </row>
    <row r="15" spans="16:21" x14ac:dyDescent="0.25">
      <c r="P15" s="134"/>
      <c r="Q15" s="134"/>
      <c r="R15" s="134"/>
      <c r="S15" s="134"/>
      <c r="T15" s="134"/>
      <c r="U15" s="134"/>
    </row>
  </sheetData>
  <mergeCells count="1">
    <mergeCell ref="Q7:S1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E90CE-A8EC-43C1-BBE8-0E7BF7A1B5FE}">
  <dimension ref="A1:J25"/>
  <sheetViews>
    <sheetView zoomScaleNormal="100" workbookViewId="0">
      <selection sqref="A1:J1"/>
    </sheetView>
  </sheetViews>
  <sheetFormatPr defaultColWidth="9.140625" defaultRowHeight="15" x14ac:dyDescent="0.25"/>
  <cols>
    <col min="1" max="1" width="29.7109375" style="7" customWidth="1"/>
    <col min="2" max="5" width="26.85546875" style="7" customWidth="1"/>
    <col min="6" max="16384" width="9.140625" style="7"/>
  </cols>
  <sheetData>
    <row r="1" spans="1:10" ht="18.75" x14ac:dyDescent="0.3">
      <c r="A1" s="160" t="s">
        <v>142</v>
      </c>
      <c r="B1" s="160"/>
      <c r="C1" s="160"/>
      <c r="D1" s="160"/>
      <c r="E1" s="160"/>
      <c r="F1" s="160"/>
      <c r="G1" s="160"/>
      <c r="H1" s="160"/>
      <c r="I1" s="160"/>
      <c r="J1" s="160"/>
    </row>
    <row r="2" spans="1:10" ht="15.75" x14ac:dyDescent="0.25">
      <c r="A2" s="21" t="s">
        <v>37</v>
      </c>
      <c r="B2" s="21"/>
      <c r="C2" s="22"/>
      <c r="D2" s="22"/>
      <c r="E2" s="22"/>
    </row>
    <row r="4" spans="1:10" x14ac:dyDescent="0.25">
      <c r="A4" s="168" t="s">
        <v>15</v>
      </c>
      <c r="B4" s="157" t="s">
        <v>33</v>
      </c>
      <c r="C4" s="158"/>
      <c r="D4" s="180" t="s">
        <v>8</v>
      </c>
      <c r="E4" s="180"/>
    </row>
    <row r="5" spans="1:10" x14ac:dyDescent="0.25">
      <c r="A5" s="169"/>
      <c r="B5" s="43">
        <v>2021</v>
      </c>
      <c r="C5" s="43">
        <v>2022</v>
      </c>
      <c r="D5" s="25">
        <v>2021</v>
      </c>
      <c r="E5" s="25">
        <v>2022</v>
      </c>
    </row>
    <row r="6" spans="1:10" x14ac:dyDescent="0.25">
      <c r="A6" s="48" t="s">
        <v>11</v>
      </c>
      <c r="B6" s="76">
        <v>8.6868012650874793E-2</v>
      </c>
      <c r="C6" s="76">
        <v>0.10176394981368829</v>
      </c>
      <c r="D6" s="76">
        <v>6.40414699076014E-2</v>
      </c>
      <c r="E6" s="76">
        <v>6.019556226830914E-2</v>
      </c>
    </row>
    <row r="7" spans="1:10" x14ac:dyDescent="0.25">
      <c r="A7" s="48" t="s">
        <v>16</v>
      </c>
      <c r="B7" s="76">
        <v>0.15155302009677046</v>
      </c>
      <c r="C7" s="76">
        <v>0.17961795151546966</v>
      </c>
      <c r="D7" s="76">
        <v>0.10693476972463294</v>
      </c>
      <c r="E7" s="76">
        <v>0.12424209340750095</v>
      </c>
    </row>
    <row r="8" spans="1:10" x14ac:dyDescent="0.25">
      <c r="A8" s="48" t="s">
        <v>17</v>
      </c>
      <c r="B8" s="76">
        <v>9.1765243362254598E-2</v>
      </c>
      <c r="C8" s="76">
        <v>9.2875592326864334E-2</v>
      </c>
      <c r="D8" s="76">
        <v>9.0863768939251383E-2</v>
      </c>
      <c r="E8" s="76">
        <v>9.4676134721412841E-2</v>
      </c>
    </row>
    <row r="9" spans="1:10" x14ac:dyDescent="0.25">
      <c r="A9" s="48" t="s">
        <v>18</v>
      </c>
      <c r="B9" s="76">
        <v>9.5372491720571495E-2</v>
      </c>
      <c r="C9" s="76">
        <v>0.10075890580553058</v>
      </c>
      <c r="D9" s="76">
        <v>6.7649239426759239E-2</v>
      </c>
      <c r="E9" s="76">
        <v>7.1997407857898058E-2</v>
      </c>
    </row>
    <row r="12" spans="1:10" x14ac:dyDescent="0.25">
      <c r="A12" s="168" t="s">
        <v>38</v>
      </c>
      <c r="B12" s="157" t="s">
        <v>33</v>
      </c>
      <c r="C12" s="158"/>
      <c r="D12" s="180" t="s">
        <v>8</v>
      </c>
      <c r="E12" s="180"/>
    </row>
    <row r="13" spans="1:10" x14ac:dyDescent="0.25">
      <c r="A13" s="169"/>
      <c r="B13" s="24">
        <v>2021</v>
      </c>
      <c r="C13" s="24">
        <v>2022</v>
      </c>
      <c r="D13" s="25">
        <v>2021</v>
      </c>
      <c r="E13" s="25">
        <v>2022</v>
      </c>
    </row>
    <row r="14" spans="1:10" x14ac:dyDescent="0.25">
      <c r="A14" s="26" t="s">
        <v>22</v>
      </c>
      <c r="B14" s="81">
        <v>3.5189854209137188</v>
      </c>
      <c r="C14" s="81">
        <v>4.2050211127241734</v>
      </c>
      <c r="D14" s="81">
        <v>2.7296257329095166</v>
      </c>
      <c r="E14" s="81">
        <v>2.8509816969961341</v>
      </c>
    </row>
    <row r="15" spans="1:10" x14ac:dyDescent="0.25">
      <c r="A15" s="27" t="s">
        <v>23</v>
      </c>
      <c r="B15" s="81">
        <v>6.0680035259227276</v>
      </c>
      <c r="C15" s="81">
        <v>6.8260236770740743</v>
      </c>
      <c r="D15" s="81">
        <v>2.6805916331012059</v>
      </c>
      <c r="E15" s="81">
        <v>2.9169367509260775</v>
      </c>
    </row>
    <row r="16" spans="1:10" x14ac:dyDescent="0.25">
      <c r="A16" s="27" t="s">
        <v>24</v>
      </c>
      <c r="B16" s="81">
        <v>0.62545442744497337</v>
      </c>
      <c r="C16" s="81">
        <v>0.68899855360585127</v>
      </c>
      <c r="D16" s="81">
        <v>0.16916720607575367</v>
      </c>
      <c r="E16" s="81">
        <v>0.20189469724070241</v>
      </c>
    </row>
    <row r="17" spans="1:5" x14ac:dyDescent="0.25">
      <c r="A17" s="37" t="s">
        <v>25</v>
      </c>
      <c r="B17" s="81">
        <v>49.049976172066117</v>
      </c>
      <c r="C17" s="81">
        <v>54.015554134619705</v>
      </c>
      <c r="D17" s="81">
        <v>68.840421144249731</v>
      </c>
      <c r="E17" s="81">
        <v>77.351147342343722</v>
      </c>
    </row>
    <row r="19" spans="1:5" x14ac:dyDescent="0.25">
      <c r="A19" s="34" t="s">
        <v>10</v>
      </c>
      <c r="B19" s="34"/>
    </row>
    <row r="20" spans="1:5" ht="15" customHeight="1" x14ac:dyDescent="0.25">
      <c r="A20" s="156" t="s">
        <v>160</v>
      </c>
      <c r="B20" s="156"/>
      <c r="C20" s="156"/>
      <c r="D20" s="156"/>
    </row>
    <row r="21" spans="1:5" x14ac:dyDescent="0.25">
      <c r="A21" s="156"/>
      <c r="B21" s="156"/>
      <c r="C21" s="156"/>
      <c r="D21" s="156"/>
    </row>
    <row r="22" spans="1:5" x14ac:dyDescent="0.25">
      <c r="A22" s="156"/>
      <c r="B22" s="156"/>
      <c r="C22" s="156"/>
      <c r="D22" s="156"/>
    </row>
    <row r="23" spans="1:5" x14ac:dyDescent="0.25">
      <c r="A23" s="156"/>
      <c r="B23" s="156"/>
      <c r="C23" s="156"/>
      <c r="D23" s="156"/>
    </row>
    <row r="24" spans="1:5" x14ac:dyDescent="0.25">
      <c r="A24" s="156"/>
      <c r="B24" s="156"/>
      <c r="C24" s="156"/>
      <c r="D24" s="156"/>
    </row>
    <row r="25" spans="1:5" x14ac:dyDescent="0.25">
      <c r="A25" s="35"/>
      <c r="B25" s="35"/>
      <c r="C25" s="35"/>
      <c r="D25" s="35"/>
    </row>
  </sheetData>
  <mergeCells count="8">
    <mergeCell ref="A12:A13"/>
    <mergeCell ref="A20:D24"/>
    <mergeCell ref="A1:J1"/>
    <mergeCell ref="A4:A5"/>
    <mergeCell ref="B4:C4"/>
    <mergeCell ref="D4:E4"/>
    <mergeCell ref="B12:C12"/>
    <mergeCell ref="D12:E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570D-9C38-4923-B61F-FF1EF9635EAA}">
  <dimension ref="A1:L49"/>
  <sheetViews>
    <sheetView zoomScaleNormal="100" workbookViewId="0">
      <selection sqref="A1:L1"/>
    </sheetView>
  </sheetViews>
  <sheetFormatPr defaultColWidth="9.140625" defaultRowHeight="15" x14ac:dyDescent="0.25"/>
  <cols>
    <col min="1" max="1" width="22.7109375" style="7" customWidth="1"/>
    <col min="2" max="2" width="40.28515625" style="7" customWidth="1"/>
    <col min="3" max="3" width="26.28515625" style="7" customWidth="1"/>
    <col min="4" max="4" width="29.42578125" style="7" customWidth="1"/>
    <col min="5" max="5" width="26.28515625" style="7" customWidth="1"/>
    <col min="6" max="6" width="27.5703125" style="7" customWidth="1"/>
    <col min="7" max="16384" width="9.140625" style="7"/>
  </cols>
  <sheetData>
    <row r="1" spans="1:12" ht="18.75" x14ac:dyDescent="0.3">
      <c r="A1" s="160" t="s">
        <v>143</v>
      </c>
      <c r="B1" s="160"/>
      <c r="C1" s="160"/>
      <c r="D1" s="160"/>
      <c r="E1" s="160"/>
      <c r="F1" s="160"/>
      <c r="G1" s="160"/>
      <c r="H1" s="160"/>
      <c r="I1" s="160"/>
      <c r="J1" s="160"/>
      <c r="K1" s="160"/>
      <c r="L1" s="160"/>
    </row>
    <row r="2" spans="1:12" ht="15.75" x14ac:dyDescent="0.25">
      <c r="A2" s="21" t="s">
        <v>163</v>
      </c>
      <c r="B2" s="21"/>
      <c r="C2" s="21"/>
      <c r="D2" s="21"/>
      <c r="E2" s="22"/>
      <c r="F2" s="22"/>
    </row>
    <row r="3" spans="1:12" ht="13.5" customHeight="1" x14ac:dyDescent="0.25"/>
    <row r="4" spans="1:12" x14ac:dyDescent="0.25">
      <c r="A4" s="188" t="s">
        <v>42</v>
      </c>
      <c r="B4" s="188" t="s">
        <v>43</v>
      </c>
      <c r="C4" s="183">
        <v>2021</v>
      </c>
      <c r="D4" s="183"/>
      <c r="E4" s="183">
        <v>2022</v>
      </c>
      <c r="F4" s="183"/>
    </row>
    <row r="5" spans="1:12" x14ac:dyDescent="0.25">
      <c r="A5" s="189"/>
      <c r="B5" s="189"/>
      <c r="C5" s="49" t="s">
        <v>39</v>
      </c>
      <c r="D5" s="49" t="s">
        <v>70</v>
      </c>
      <c r="E5" s="49" t="s">
        <v>39</v>
      </c>
      <c r="F5" s="49" t="s">
        <v>70</v>
      </c>
    </row>
    <row r="6" spans="1:12" x14ac:dyDescent="0.25">
      <c r="A6" s="181" t="s">
        <v>11</v>
      </c>
      <c r="B6" s="4" t="s">
        <v>44</v>
      </c>
      <c r="C6" s="58">
        <v>67931454.079999998</v>
      </c>
      <c r="D6" s="133">
        <v>8.6868012650874807E-2</v>
      </c>
      <c r="E6" s="95">
        <v>77663838.949999988</v>
      </c>
      <c r="F6" s="130">
        <v>0.10176394981368828</v>
      </c>
    </row>
    <row r="7" spans="1:12" x14ac:dyDescent="0.25">
      <c r="A7" s="181"/>
      <c r="B7" s="4" t="s">
        <v>45</v>
      </c>
      <c r="C7" s="58">
        <v>714076237.89999998</v>
      </c>
      <c r="D7" s="133">
        <v>0.91313198734912515</v>
      </c>
      <c r="E7" s="144">
        <v>685512502.88999999</v>
      </c>
      <c r="F7" s="130">
        <v>0.8982360501863117</v>
      </c>
    </row>
    <row r="8" spans="1:12" x14ac:dyDescent="0.25">
      <c r="A8" s="181"/>
      <c r="B8" s="50" t="s">
        <v>21</v>
      </c>
      <c r="C8" s="60">
        <v>782007691.98000002</v>
      </c>
      <c r="D8" s="61">
        <v>1</v>
      </c>
      <c r="E8" s="92">
        <v>763176341.83999991</v>
      </c>
      <c r="F8" s="94">
        <v>1</v>
      </c>
    </row>
    <row r="9" spans="1:12" x14ac:dyDescent="0.25">
      <c r="A9" s="181" t="s">
        <v>36</v>
      </c>
      <c r="B9" s="4" t="s">
        <v>44</v>
      </c>
      <c r="C9" s="58">
        <v>117168103.55999999</v>
      </c>
      <c r="D9" s="133">
        <v>0.15155302009677057</v>
      </c>
      <c r="E9" s="95">
        <v>126071347.41999999</v>
      </c>
      <c r="F9" s="130">
        <v>0.17961795151546969</v>
      </c>
    </row>
    <row r="10" spans="1:12" x14ac:dyDescent="0.25">
      <c r="A10" s="181"/>
      <c r="B10" s="4" t="s">
        <v>45</v>
      </c>
      <c r="C10" s="58">
        <v>655948152.94999969</v>
      </c>
      <c r="D10" s="142">
        <v>0.84844697990322948</v>
      </c>
      <c r="E10" s="144">
        <v>575814774.52000022</v>
      </c>
      <c r="F10" s="130">
        <v>0.82038204848453034</v>
      </c>
    </row>
    <row r="11" spans="1:12" x14ac:dyDescent="0.25">
      <c r="A11" s="181"/>
      <c r="B11" s="50" t="s">
        <v>21</v>
      </c>
      <c r="C11" s="60">
        <v>773116256.50999951</v>
      </c>
      <c r="D11" s="143">
        <v>1</v>
      </c>
      <c r="E11" s="92">
        <v>701886121.94000018</v>
      </c>
      <c r="F11" s="94">
        <v>1</v>
      </c>
    </row>
    <row r="12" spans="1:12" x14ac:dyDescent="0.25">
      <c r="A12" s="184" t="s">
        <v>56</v>
      </c>
      <c r="B12" s="4" t="s">
        <v>44</v>
      </c>
      <c r="C12" s="145">
        <v>11987404.289999997</v>
      </c>
      <c r="D12" s="146">
        <v>9.1765243362254598E-2</v>
      </c>
      <c r="E12" s="144">
        <v>12656641.190000005</v>
      </c>
      <c r="F12" s="130">
        <v>9.2875592326864362E-2</v>
      </c>
    </row>
    <row r="13" spans="1:12" x14ac:dyDescent="0.25">
      <c r="A13" s="184"/>
      <c r="B13" s="4" t="s">
        <v>45</v>
      </c>
      <c r="C13" s="147">
        <v>118643800.41</v>
      </c>
      <c r="D13" s="133">
        <v>0.90823475663774544</v>
      </c>
      <c r="E13" s="144">
        <v>123618572.48999999</v>
      </c>
      <c r="F13" s="130">
        <v>0.90712440767313562</v>
      </c>
    </row>
    <row r="14" spans="1:12" x14ac:dyDescent="0.25">
      <c r="A14" s="184"/>
      <c r="B14" s="50" t="s">
        <v>21</v>
      </c>
      <c r="C14" s="148">
        <v>130631204.7</v>
      </c>
      <c r="D14" s="61">
        <v>1</v>
      </c>
      <c r="E14" s="92">
        <v>136275213.68000001</v>
      </c>
      <c r="F14" s="94">
        <v>1</v>
      </c>
    </row>
    <row r="15" spans="1:12" x14ac:dyDescent="0.25">
      <c r="A15" s="51"/>
      <c r="B15" s="52"/>
      <c r="C15" s="52"/>
      <c r="D15" s="52"/>
      <c r="E15" s="53"/>
      <c r="F15" s="54"/>
    </row>
    <row r="16" spans="1:12" x14ac:dyDescent="0.25">
      <c r="A16"/>
      <c r="B16"/>
      <c r="C16"/>
      <c r="D16"/>
      <c r="E16"/>
      <c r="F16"/>
    </row>
    <row r="17" spans="1:6" x14ac:dyDescent="0.25">
      <c r="A17" s="182" t="s">
        <v>42</v>
      </c>
      <c r="B17" s="182" t="s">
        <v>46</v>
      </c>
      <c r="C17" s="183">
        <v>2021</v>
      </c>
      <c r="D17" s="183"/>
      <c r="E17" s="183">
        <v>2022</v>
      </c>
      <c r="F17" s="183"/>
    </row>
    <row r="18" spans="1:6" x14ac:dyDescent="0.25">
      <c r="A18" s="182"/>
      <c r="B18" s="182"/>
      <c r="C18" s="49" t="s">
        <v>47</v>
      </c>
      <c r="D18" s="49" t="s">
        <v>48</v>
      </c>
      <c r="E18" s="49" t="s">
        <v>47</v>
      </c>
      <c r="F18" s="49" t="s">
        <v>48</v>
      </c>
    </row>
    <row r="19" spans="1:6" x14ac:dyDescent="0.25">
      <c r="A19" s="181" t="s">
        <v>11</v>
      </c>
      <c r="B19" s="27" t="s">
        <v>69</v>
      </c>
      <c r="C19" s="95">
        <v>0</v>
      </c>
      <c r="D19" s="130">
        <v>0</v>
      </c>
      <c r="E19" s="95">
        <v>0</v>
      </c>
      <c r="F19" s="80">
        <v>0</v>
      </c>
    </row>
    <row r="20" spans="1:6" x14ac:dyDescent="0.25">
      <c r="A20" s="181"/>
      <c r="B20" s="27" t="s">
        <v>51</v>
      </c>
      <c r="C20" s="95">
        <v>76371.59</v>
      </c>
      <c r="D20" s="130">
        <v>1.1242448882377875E-3</v>
      </c>
      <c r="E20" s="95">
        <v>95628.45</v>
      </c>
      <c r="F20" s="80">
        <v>1.2313124266438284E-3</v>
      </c>
    </row>
    <row r="21" spans="1:6" x14ac:dyDescent="0.25">
      <c r="A21" s="181"/>
      <c r="B21" s="27" t="s">
        <v>53</v>
      </c>
      <c r="C21" s="95">
        <v>120184.43000000001</v>
      </c>
      <c r="D21" s="130">
        <v>1.7692014932944595E-3</v>
      </c>
      <c r="E21" s="95">
        <v>107966.45000000001</v>
      </c>
      <c r="F21" s="80">
        <v>1.3901765797272631E-3</v>
      </c>
    </row>
    <row r="22" spans="1:6" x14ac:dyDescent="0.25">
      <c r="A22" s="181"/>
      <c r="B22" s="27" t="s">
        <v>57</v>
      </c>
      <c r="C22" s="95">
        <v>215778.96000000002</v>
      </c>
      <c r="D22" s="130">
        <v>3.1764219229855769E-3</v>
      </c>
      <c r="E22" s="95">
        <v>249285.84</v>
      </c>
      <c r="F22" s="80">
        <v>3.2098057908325935E-3</v>
      </c>
    </row>
    <row r="23" spans="1:6" x14ac:dyDescent="0.25">
      <c r="A23" s="181"/>
      <c r="B23" s="27" t="s">
        <v>50</v>
      </c>
      <c r="C23" s="95">
        <v>465818.30999999994</v>
      </c>
      <c r="D23" s="130">
        <v>6.8571814972696659E-3</v>
      </c>
      <c r="E23" s="95">
        <v>453309.41999999993</v>
      </c>
      <c r="F23" s="80">
        <v>5.8368144831449876E-3</v>
      </c>
    </row>
    <row r="24" spans="1:6" x14ac:dyDescent="0.25">
      <c r="A24" s="181"/>
      <c r="B24" s="27" t="s">
        <v>52</v>
      </c>
      <c r="C24" s="95">
        <v>956492.71</v>
      </c>
      <c r="D24" s="130">
        <v>1.4080262566933706E-2</v>
      </c>
      <c r="E24" s="95">
        <v>796894.66999999993</v>
      </c>
      <c r="F24" s="80">
        <v>1.0260819974570672E-2</v>
      </c>
    </row>
    <row r="25" spans="1:6" x14ac:dyDescent="0.25">
      <c r="A25" s="181"/>
      <c r="B25" s="27" t="s">
        <v>54</v>
      </c>
      <c r="C25" s="95">
        <v>4769106.07</v>
      </c>
      <c r="D25" s="130">
        <v>7.0204681094911139E-2</v>
      </c>
      <c r="E25" s="95">
        <v>4518879.1400000006</v>
      </c>
      <c r="F25" s="80">
        <v>5.8185111643904892E-2</v>
      </c>
    </row>
    <row r="26" spans="1:6" x14ac:dyDescent="0.25">
      <c r="A26" s="181"/>
      <c r="B26" s="27" t="s">
        <v>68</v>
      </c>
      <c r="C26" s="95">
        <v>61327702.009999998</v>
      </c>
      <c r="D26" s="130">
        <v>0.9027880065363677</v>
      </c>
      <c r="E26" s="95">
        <v>71441874.979999989</v>
      </c>
      <c r="F26" s="80">
        <v>0.91988595910117543</v>
      </c>
    </row>
    <row r="27" spans="1:6" x14ac:dyDescent="0.25">
      <c r="A27" s="181"/>
      <c r="B27" s="59" t="s">
        <v>21</v>
      </c>
      <c r="C27" s="138">
        <v>67931454.079999998</v>
      </c>
      <c r="D27" s="139">
        <v>1</v>
      </c>
      <c r="E27" s="92">
        <v>77663838.949999988</v>
      </c>
      <c r="F27" s="94">
        <v>0.99999999999999967</v>
      </c>
    </row>
    <row r="28" spans="1:6" x14ac:dyDescent="0.25">
      <c r="A28" s="185" t="s">
        <v>36</v>
      </c>
      <c r="B28" s="27" t="s">
        <v>69</v>
      </c>
      <c r="C28" s="140">
        <v>0</v>
      </c>
      <c r="D28" s="73">
        <v>0</v>
      </c>
      <c r="E28" s="95">
        <v>0</v>
      </c>
      <c r="F28" s="80">
        <v>0</v>
      </c>
    </row>
    <row r="29" spans="1:6" x14ac:dyDescent="0.25">
      <c r="A29" s="186"/>
      <c r="B29" s="27" t="s">
        <v>58</v>
      </c>
      <c r="C29" s="140">
        <v>1567402.7699999998</v>
      </c>
      <c r="D29" s="73">
        <v>1.3377384479022111E-2</v>
      </c>
      <c r="E29" s="95">
        <v>1790094.8900000001</v>
      </c>
      <c r="F29" s="80">
        <v>1.419906209169316E-2</v>
      </c>
    </row>
    <row r="30" spans="1:6" x14ac:dyDescent="0.25">
      <c r="A30" s="186"/>
      <c r="B30" s="27" t="s">
        <v>59</v>
      </c>
      <c r="C30" s="140">
        <v>5018060.12</v>
      </c>
      <c r="D30" s="73">
        <v>4.2827868400467255E-2</v>
      </c>
      <c r="E30" s="95">
        <v>4598998.9000000004</v>
      </c>
      <c r="F30" s="80">
        <v>3.6479334869632826E-2</v>
      </c>
    </row>
    <row r="31" spans="1:6" x14ac:dyDescent="0.25">
      <c r="A31" s="186"/>
      <c r="B31" s="27" t="s">
        <v>60</v>
      </c>
      <c r="C31" s="140">
        <v>5918193.6199999992</v>
      </c>
      <c r="D31" s="73">
        <v>5.0510279164579813E-2</v>
      </c>
      <c r="E31" s="95">
        <v>6686932.5100000016</v>
      </c>
      <c r="F31" s="80">
        <v>5.3040858584011495E-2</v>
      </c>
    </row>
    <row r="32" spans="1:6" x14ac:dyDescent="0.25">
      <c r="A32" s="186"/>
      <c r="B32" s="27" t="s">
        <v>61</v>
      </c>
      <c r="C32" s="140">
        <v>46049608.799999997</v>
      </c>
      <c r="D32" s="73">
        <v>0.39302171325508123</v>
      </c>
      <c r="E32" s="95">
        <v>45539963.54999999</v>
      </c>
      <c r="F32" s="80">
        <v>0.36122373942975339</v>
      </c>
    </row>
    <row r="33" spans="1:6" x14ac:dyDescent="0.25">
      <c r="A33" s="186"/>
      <c r="B33" s="27" t="s">
        <v>62</v>
      </c>
      <c r="C33" s="140">
        <v>58614838.25</v>
      </c>
      <c r="D33" s="73">
        <v>0.50026275470084924</v>
      </c>
      <c r="E33" s="95">
        <v>67455357.569999978</v>
      </c>
      <c r="F33" s="80">
        <v>0.53505700502490894</v>
      </c>
    </row>
    <row r="34" spans="1:6" x14ac:dyDescent="0.25">
      <c r="A34" s="187"/>
      <c r="B34" s="59" t="s">
        <v>21</v>
      </c>
      <c r="C34" s="138">
        <v>117168103.56</v>
      </c>
      <c r="D34" s="139">
        <v>0.99999999999999967</v>
      </c>
      <c r="E34" s="92">
        <v>126071347.41999997</v>
      </c>
      <c r="F34" s="94">
        <v>0.99999999999999978</v>
      </c>
    </row>
    <row r="35" spans="1:6" x14ac:dyDescent="0.25">
      <c r="A35" s="185" t="s">
        <v>17</v>
      </c>
      <c r="B35" s="27" t="s">
        <v>63</v>
      </c>
      <c r="C35" s="140">
        <v>916460.00999999989</v>
      </c>
      <c r="D35" s="73">
        <v>7.6451914678853303E-2</v>
      </c>
      <c r="E35" s="95">
        <v>888317.7</v>
      </c>
      <c r="F35" s="80">
        <v>7.0185895820595631E-2</v>
      </c>
    </row>
    <row r="36" spans="1:6" x14ac:dyDescent="0.25">
      <c r="A36" s="186"/>
      <c r="B36" s="27" t="s">
        <v>64</v>
      </c>
      <c r="C36" s="140">
        <v>957715.62</v>
      </c>
      <c r="D36" s="73">
        <v>7.9893494607413476E-2</v>
      </c>
      <c r="E36" s="95">
        <v>945021.3899999999</v>
      </c>
      <c r="F36" s="80">
        <v>7.4666048899818704E-2</v>
      </c>
    </row>
    <row r="37" spans="1:6" x14ac:dyDescent="0.25">
      <c r="A37" s="186"/>
      <c r="B37" s="27" t="s">
        <v>65</v>
      </c>
      <c r="C37" s="140">
        <v>2064102.1900000002</v>
      </c>
      <c r="D37" s="73">
        <v>0.17218925299131632</v>
      </c>
      <c r="E37" s="95">
        <v>2179875</v>
      </c>
      <c r="F37" s="80">
        <v>0.17223171355464484</v>
      </c>
    </row>
    <row r="38" spans="1:6" x14ac:dyDescent="0.25">
      <c r="A38" s="186"/>
      <c r="B38" s="27" t="s">
        <v>66</v>
      </c>
      <c r="C38" s="140">
        <v>3083291.0799999996</v>
      </c>
      <c r="D38" s="73">
        <v>0.25721090282840542</v>
      </c>
      <c r="E38" s="95">
        <v>3635168.0199999996</v>
      </c>
      <c r="F38" s="80">
        <v>0.28721427473760897</v>
      </c>
    </row>
    <row r="39" spans="1:6" x14ac:dyDescent="0.25">
      <c r="A39" s="186"/>
      <c r="B39" s="27" t="s">
        <v>67</v>
      </c>
      <c r="C39" s="140">
        <v>4965835.3899999997</v>
      </c>
      <c r="D39" s="130">
        <v>0.41425443489401165</v>
      </c>
      <c r="E39" s="95">
        <v>5008259.08</v>
      </c>
      <c r="F39" s="80">
        <v>0.3957020669873314</v>
      </c>
    </row>
    <row r="40" spans="1:6" x14ac:dyDescent="0.25">
      <c r="A40" s="187"/>
      <c r="B40" s="59" t="s">
        <v>21</v>
      </c>
      <c r="C40" s="138">
        <v>11987404.289999999</v>
      </c>
      <c r="D40" s="139">
        <v>1.0000000000000002</v>
      </c>
      <c r="E40" s="92">
        <v>12656641.189999999</v>
      </c>
      <c r="F40" s="94">
        <v>0.99999999999999956</v>
      </c>
    </row>
    <row r="42" spans="1:6" x14ac:dyDescent="0.25">
      <c r="A42" s="34" t="s">
        <v>10</v>
      </c>
      <c r="B42" s="34"/>
      <c r="C42" s="34"/>
      <c r="D42" s="34"/>
    </row>
    <row r="43" spans="1:6" ht="15" customHeight="1" x14ac:dyDescent="0.25">
      <c r="A43" s="156" t="s">
        <v>161</v>
      </c>
      <c r="B43" s="156"/>
      <c r="C43" s="156"/>
      <c r="D43" s="35"/>
      <c r="E43" s="35"/>
      <c r="F43" s="35"/>
    </row>
    <row r="44" spans="1:6" x14ac:dyDescent="0.25">
      <c r="A44" s="156"/>
      <c r="B44" s="156"/>
      <c r="C44" s="156"/>
      <c r="D44" s="35"/>
      <c r="E44" s="35"/>
      <c r="F44" s="35"/>
    </row>
    <row r="45" spans="1:6" x14ac:dyDescent="0.25">
      <c r="A45" s="156"/>
      <c r="B45" s="156"/>
      <c r="C45" s="156"/>
      <c r="D45" s="35"/>
      <c r="E45" s="35"/>
      <c r="F45" s="35"/>
    </row>
    <row r="46" spans="1:6" x14ac:dyDescent="0.25">
      <c r="A46" s="156"/>
      <c r="B46" s="156"/>
      <c r="C46" s="156"/>
      <c r="D46" s="35"/>
      <c r="E46" s="35"/>
      <c r="F46" s="35"/>
    </row>
    <row r="47" spans="1:6" x14ac:dyDescent="0.25">
      <c r="A47" s="156"/>
      <c r="B47" s="156"/>
      <c r="C47" s="156"/>
      <c r="D47" s="35"/>
      <c r="E47" s="35"/>
      <c r="F47" s="35"/>
    </row>
    <row r="48" spans="1:6" x14ac:dyDescent="0.25">
      <c r="A48" s="156"/>
      <c r="B48" s="156"/>
      <c r="C48" s="156"/>
    </row>
    <row r="49" spans="1:3" x14ac:dyDescent="0.25">
      <c r="A49" s="156"/>
      <c r="B49" s="156"/>
      <c r="C49" s="156"/>
    </row>
  </sheetData>
  <mergeCells count="16">
    <mergeCell ref="A43:C49"/>
    <mergeCell ref="A1:L1"/>
    <mergeCell ref="A9:A11"/>
    <mergeCell ref="A17:A18"/>
    <mergeCell ref="B17:B18"/>
    <mergeCell ref="E17:F17"/>
    <mergeCell ref="A19:A27"/>
    <mergeCell ref="A12:A14"/>
    <mergeCell ref="A28:A34"/>
    <mergeCell ref="A4:A5"/>
    <mergeCell ref="B4:B5"/>
    <mergeCell ref="E4:F4"/>
    <mergeCell ref="A6:A8"/>
    <mergeCell ref="A35:A40"/>
    <mergeCell ref="C4:D4"/>
    <mergeCell ref="C17:D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C83EA-068C-49C9-854E-93124B0BAA7D}">
  <dimension ref="A1:L49"/>
  <sheetViews>
    <sheetView zoomScaleNormal="100" workbookViewId="0">
      <selection sqref="A1:L1"/>
    </sheetView>
  </sheetViews>
  <sheetFormatPr defaultRowHeight="15" x14ac:dyDescent="0.25"/>
  <cols>
    <col min="1" max="1" width="23.140625" customWidth="1"/>
    <col min="2" max="2" width="37.42578125" customWidth="1"/>
    <col min="3" max="6" width="25.85546875" customWidth="1"/>
    <col min="7" max="9" width="31.42578125" customWidth="1"/>
  </cols>
  <sheetData>
    <row r="1" spans="1:12" ht="18.75" x14ac:dyDescent="0.3">
      <c r="A1" s="160" t="s">
        <v>143</v>
      </c>
      <c r="B1" s="160"/>
      <c r="C1" s="160"/>
      <c r="D1" s="160"/>
      <c r="E1" s="160"/>
      <c r="F1" s="160"/>
      <c r="G1" s="160"/>
      <c r="H1" s="160"/>
      <c r="I1" s="160"/>
      <c r="J1" s="160"/>
      <c r="K1" s="160"/>
      <c r="L1" s="160"/>
    </row>
    <row r="2" spans="1:12" ht="15.75" x14ac:dyDescent="0.25">
      <c r="A2" s="21" t="s">
        <v>146</v>
      </c>
      <c r="B2" s="21"/>
      <c r="C2" s="21"/>
      <c r="D2" s="21"/>
      <c r="E2" s="22"/>
      <c r="F2" s="22"/>
      <c r="G2" s="22"/>
    </row>
    <row r="4" spans="1:12" s="7" customFormat="1" x14ac:dyDescent="0.25">
      <c r="A4" s="188" t="s">
        <v>42</v>
      </c>
      <c r="B4" s="188" t="s">
        <v>43</v>
      </c>
      <c r="C4" s="183">
        <v>2021</v>
      </c>
      <c r="D4" s="183"/>
      <c r="E4" s="183">
        <v>2022</v>
      </c>
      <c r="F4" s="183"/>
    </row>
    <row r="5" spans="1:12" s="7" customFormat="1" x14ac:dyDescent="0.25">
      <c r="A5" s="189"/>
      <c r="B5" s="189"/>
      <c r="C5" s="49" t="s">
        <v>39</v>
      </c>
      <c r="D5" s="49" t="s">
        <v>70</v>
      </c>
      <c r="E5" s="49" t="s">
        <v>39</v>
      </c>
      <c r="F5" s="49" t="s">
        <v>70</v>
      </c>
    </row>
    <row r="6" spans="1:12" s="7" customFormat="1" x14ac:dyDescent="0.25">
      <c r="A6" s="181" t="s">
        <v>11</v>
      </c>
      <c r="B6" s="4" t="s">
        <v>44</v>
      </c>
      <c r="C6" s="58">
        <v>6100516.9799999977</v>
      </c>
      <c r="D6" s="73">
        <v>6.40414699076014E-2</v>
      </c>
      <c r="E6" s="95">
        <v>6496523.4400000004</v>
      </c>
      <c r="F6" s="80">
        <v>6.0195562268309133E-2</v>
      </c>
    </row>
    <row r="7" spans="1:12" s="7" customFormat="1" x14ac:dyDescent="0.25">
      <c r="A7" s="181"/>
      <c r="B7" s="4" t="s">
        <v>45</v>
      </c>
      <c r="C7" s="58">
        <v>89158336.209999859</v>
      </c>
      <c r="D7" s="142">
        <f>D8-D6</f>
        <v>0.9359585300923986</v>
      </c>
      <c r="E7" s="144">
        <v>101427104.06999989</v>
      </c>
      <c r="F7" s="80">
        <v>0.93980443773169087</v>
      </c>
    </row>
    <row r="8" spans="1:12" s="7" customFormat="1" x14ac:dyDescent="0.25">
      <c r="A8" s="181"/>
      <c r="B8" s="50" t="s">
        <v>21</v>
      </c>
      <c r="C8" s="60">
        <v>95258853.189999893</v>
      </c>
      <c r="D8" s="143">
        <v>1</v>
      </c>
      <c r="E8" s="92">
        <v>107923627.50999989</v>
      </c>
      <c r="F8" s="94">
        <v>1</v>
      </c>
    </row>
    <row r="9" spans="1:12" s="7" customFormat="1" x14ac:dyDescent="0.25">
      <c r="A9" s="181" t="s">
        <v>36</v>
      </c>
      <c r="B9" s="4" t="s">
        <v>44</v>
      </c>
      <c r="C9" s="136">
        <v>5990929.297383612</v>
      </c>
      <c r="D9" s="141">
        <v>0.10693476972463295</v>
      </c>
      <c r="E9" s="95">
        <v>6646815.0235249996</v>
      </c>
      <c r="F9" s="80">
        <v>0.124242093407501</v>
      </c>
    </row>
    <row r="10" spans="1:12" s="7" customFormat="1" x14ac:dyDescent="0.25">
      <c r="A10" s="181"/>
      <c r="B10" s="4" t="s">
        <v>45</v>
      </c>
      <c r="C10" s="136">
        <v>50033218.066573128</v>
      </c>
      <c r="D10" s="142">
        <f>D11-D9</f>
        <v>0.89306523027536699</v>
      </c>
      <c r="E10" s="144">
        <v>46852082.501681224</v>
      </c>
      <c r="F10" s="80">
        <v>0.87575790659249897</v>
      </c>
    </row>
    <row r="11" spans="1:12" s="7" customFormat="1" x14ac:dyDescent="0.25">
      <c r="A11" s="181"/>
      <c r="B11" s="50" t="s">
        <v>21</v>
      </c>
      <c r="C11" s="137">
        <v>56024147.363956705</v>
      </c>
      <c r="D11" s="143">
        <v>1</v>
      </c>
      <c r="E11" s="92">
        <v>53498897.525206223</v>
      </c>
      <c r="F11" s="94">
        <v>1</v>
      </c>
    </row>
    <row r="12" spans="1:12" s="7" customFormat="1" x14ac:dyDescent="0.25">
      <c r="A12" s="184" t="s">
        <v>56</v>
      </c>
      <c r="B12" s="4" t="s">
        <v>44</v>
      </c>
      <c r="C12" s="136">
        <v>378076.52554047201</v>
      </c>
      <c r="D12" s="141">
        <v>9.0863768939251383E-2</v>
      </c>
      <c r="E12" s="95">
        <v>460056.84091829706</v>
      </c>
      <c r="F12" s="80">
        <v>9.4676134721412744E-2</v>
      </c>
    </row>
    <row r="13" spans="1:12" s="7" customFormat="1" x14ac:dyDescent="0.25">
      <c r="A13" s="184"/>
      <c r="B13" s="4" t="s">
        <v>45</v>
      </c>
      <c r="C13" s="136">
        <v>3782839.6454940126</v>
      </c>
      <c r="D13" s="142">
        <f>D14-D12</f>
        <v>0.90913623106074859</v>
      </c>
      <c r="E13" s="144">
        <v>4399212.522707792</v>
      </c>
      <c r="F13" s="80">
        <v>0.90532386527858721</v>
      </c>
    </row>
    <row r="14" spans="1:12" s="7" customFormat="1" x14ac:dyDescent="0.25">
      <c r="A14" s="184"/>
      <c r="B14" s="50" t="s">
        <v>21</v>
      </c>
      <c r="C14" s="137">
        <v>4160916.1710344846</v>
      </c>
      <c r="D14" s="143">
        <v>1</v>
      </c>
      <c r="E14" s="92">
        <v>4859269.3636260889</v>
      </c>
      <c r="F14" s="94">
        <v>1</v>
      </c>
    </row>
    <row r="15" spans="1:12" s="7" customFormat="1" x14ac:dyDescent="0.25">
      <c r="A15" s="51"/>
      <c r="B15" s="52"/>
      <c r="C15" s="52"/>
      <c r="D15" s="52"/>
      <c r="E15" s="65"/>
      <c r="F15" s="66"/>
    </row>
    <row r="16" spans="1:12" s="7" customFormat="1" x14ac:dyDescent="0.25">
      <c r="A16"/>
      <c r="B16"/>
      <c r="C16"/>
      <c r="D16"/>
      <c r="E16" s="3"/>
      <c r="F16" s="3"/>
    </row>
    <row r="17" spans="1:6" s="7" customFormat="1" x14ac:dyDescent="0.25">
      <c r="A17" s="182" t="s">
        <v>42</v>
      </c>
      <c r="B17" s="182" t="s">
        <v>46</v>
      </c>
      <c r="C17" s="183">
        <v>2021</v>
      </c>
      <c r="D17" s="183"/>
      <c r="E17" s="183">
        <v>2022</v>
      </c>
      <c r="F17" s="183"/>
    </row>
    <row r="18" spans="1:6" s="7" customFormat="1" x14ac:dyDescent="0.25">
      <c r="A18" s="182"/>
      <c r="B18" s="182"/>
      <c r="C18" s="49" t="s">
        <v>39</v>
      </c>
      <c r="D18" s="49" t="s">
        <v>70</v>
      </c>
      <c r="E18" s="49" t="s">
        <v>47</v>
      </c>
      <c r="F18" s="49" t="s">
        <v>48</v>
      </c>
    </row>
    <row r="19" spans="1:6" s="7" customFormat="1" x14ac:dyDescent="0.25">
      <c r="A19" s="181" t="s">
        <v>11</v>
      </c>
      <c r="B19" s="27" t="s">
        <v>69</v>
      </c>
      <c r="C19" s="140">
        <v>0</v>
      </c>
      <c r="D19" s="141">
        <v>0</v>
      </c>
      <c r="E19" s="95">
        <v>0</v>
      </c>
      <c r="F19" s="80">
        <v>0</v>
      </c>
    </row>
    <row r="20" spans="1:6" s="7" customFormat="1" x14ac:dyDescent="0.25">
      <c r="A20" s="181"/>
      <c r="B20" s="27" t="s">
        <v>54</v>
      </c>
      <c r="C20" s="140">
        <v>0</v>
      </c>
      <c r="D20" s="141">
        <v>0</v>
      </c>
      <c r="E20" s="95">
        <v>0</v>
      </c>
      <c r="F20" s="80">
        <v>0</v>
      </c>
    </row>
    <row r="21" spans="1:6" s="7" customFormat="1" x14ac:dyDescent="0.25">
      <c r="A21" s="181"/>
      <c r="B21" s="27" t="s">
        <v>50</v>
      </c>
      <c r="C21" s="140">
        <v>370</v>
      </c>
      <c r="D21" s="141">
        <v>6.0650597517064883E-5</v>
      </c>
      <c r="E21" s="95">
        <v>403.19</v>
      </c>
      <c r="F21" s="80">
        <v>6.2062425191526739E-5</v>
      </c>
    </row>
    <row r="22" spans="1:6" s="7" customFormat="1" x14ac:dyDescent="0.25">
      <c r="A22" s="181"/>
      <c r="B22" s="27" t="s">
        <v>51</v>
      </c>
      <c r="C22" s="140">
        <v>2169.79</v>
      </c>
      <c r="D22" s="141">
        <v>3.5567313509878972E-4</v>
      </c>
      <c r="E22" s="95">
        <v>697.77</v>
      </c>
      <c r="F22" s="80">
        <v>1.0740667780920065E-4</v>
      </c>
    </row>
    <row r="23" spans="1:6" s="7" customFormat="1" x14ac:dyDescent="0.25">
      <c r="A23" s="181"/>
      <c r="B23" s="27" t="s">
        <v>57</v>
      </c>
      <c r="C23" s="140">
        <v>3382.76</v>
      </c>
      <c r="D23" s="141">
        <v>5.5450382501844974E-4</v>
      </c>
      <c r="E23" s="95">
        <v>2937.4999999999995</v>
      </c>
      <c r="F23" s="80">
        <v>4.5216491976514731E-4</v>
      </c>
    </row>
    <row r="24" spans="1:6" s="7" customFormat="1" x14ac:dyDescent="0.25">
      <c r="A24" s="181"/>
      <c r="B24" s="27" t="s">
        <v>52</v>
      </c>
      <c r="C24" s="140">
        <v>3385.1900000000005</v>
      </c>
      <c r="D24" s="141">
        <v>5.5490215191565651E-4</v>
      </c>
      <c r="E24" s="95">
        <v>4061.71</v>
      </c>
      <c r="F24" s="80">
        <v>6.2521286000316492E-4</v>
      </c>
    </row>
    <row r="25" spans="1:6" s="7" customFormat="1" x14ac:dyDescent="0.25">
      <c r="A25" s="181"/>
      <c r="B25" s="27" t="s">
        <v>53</v>
      </c>
      <c r="C25" s="140">
        <v>45799.1</v>
      </c>
      <c r="D25" s="141">
        <v>7.5074129209292059E-3</v>
      </c>
      <c r="E25" s="95">
        <v>67899.760000000009</v>
      </c>
      <c r="F25" s="80">
        <v>1.0451707074884346E-2</v>
      </c>
    </row>
    <row r="26" spans="1:6" s="7" customFormat="1" x14ac:dyDescent="0.25">
      <c r="A26" s="181"/>
      <c r="B26" s="27" t="s">
        <v>68</v>
      </c>
      <c r="C26" s="140">
        <v>6045410.1400000006</v>
      </c>
      <c r="D26" s="141">
        <v>0.99096685736952128</v>
      </c>
      <c r="E26" s="95">
        <v>6420523.5099999998</v>
      </c>
      <c r="F26" s="80">
        <v>0.98830144604234638</v>
      </c>
    </row>
    <row r="27" spans="1:6" s="7" customFormat="1" x14ac:dyDescent="0.25">
      <c r="A27" s="181"/>
      <c r="B27" s="59" t="s">
        <v>21</v>
      </c>
      <c r="C27" s="138">
        <f>SUM(C19:C26)</f>
        <v>6100516.9800000004</v>
      </c>
      <c r="D27" s="139">
        <f>SUM(D19:D26)</f>
        <v>1.0000000000000004</v>
      </c>
      <c r="E27" s="92">
        <v>6496523.4399999995</v>
      </c>
      <c r="F27" s="94">
        <v>0.99999999999999978</v>
      </c>
    </row>
    <row r="28" spans="1:6" s="7" customFormat="1" x14ac:dyDescent="0.25">
      <c r="A28" s="185" t="s">
        <v>36</v>
      </c>
      <c r="B28" s="27" t="s">
        <v>69</v>
      </c>
      <c r="C28" s="140">
        <v>0</v>
      </c>
      <c r="D28" s="149">
        <v>0</v>
      </c>
      <c r="E28" s="95">
        <v>0</v>
      </c>
      <c r="F28" s="80">
        <v>0</v>
      </c>
    </row>
    <row r="29" spans="1:6" s="7" customFormat="1" x14ac:dyDescent="0.25">
      <c r="A29" s="186"/>
      <c r="B29" s="27" t="s">
        <v>58</v>
      </c>
      <c r="C29" s="140">
        <v>89141.51</v>
      </c>
      <c r="D29" s="149">
        <v>1.4879412788084538E-2</v>
      </c>
      <c r="E29" s="95">
        <v>105397.48999999999</v>
      </c>
      <c r="F29" s="80">
        <v>1.5856841152787887E-2</v>
      </c>
    </row>
    <row r="30" spans="1:6" s="7" customFormat="1" x14ac:dyDescent="0.25">
      <c r="A30" s="186"/>
      <c r="B30" s="27" t="s">
        <v>60</v>
      </c>
      <c r="C30" s="140">
        <v>260511.06</v>
      </c>
      <c r="D30" s="149">
        <v>4.3484248781532404E-2</v>
      </c>
      <c r="E30" s="95">
        <v>220524.12000000005</v>
      </c>
      <c r="F30" s="80">
        <v>3.317741192127379E-2</v>
      </c>
    </row>
    <row r="31" spans="1:6" s="7" customFormat="1" x14ac:dyDescent="0.25">
      <c r="A31" s="186"/>
      <c r="B31" s="27" t="s">
        <v>59</v>
      </c>
      <c r="C31" s="140">
        <v>592444.98</v>
      </c>
      <c r="D31" s="149">
        <v>9.8890330797049425E-2</v>
      </c>
      <c r="E31" s="95">
        <v>581400.5</v>
      </c>
      <c r="F31" s="80">
        <v>8.7470540092097579E-2</v>
      </c>
    </row>
    <row r="32" spans="1:6" s="7" customFormat="1" x14ac:dyDescent="0.25">
      <c r="A32" s="186"/>
      <c r="B32" s="27" t="s">
        <v>62</v>
      </c>
      <c r="C32" s="140">
        <v>1437006.2000000002</v>
      </c>
      <c r="D32" s="149">
        <v>0.23986365531430612</v>
      </c>
      <c r="E32" s="95">
        <v>1882545.8300000008</v>
      </c>
      <c r="F32" s="80">
        <v>0.28322524748125633</v>
      </c>
    </row>
    <row r="33" spans="1:6" s="7" customFormat="1" x14ac:dyDescent="0.25">
      <c r="A33" s="186"/>
      <c r="B33" s="27" t="s">
        <v>61</v>
      </c>
      <c r="C33" s="140">
        <v>3611825.547383612</v>
      </c>
      <c r="D33" s="149">
        <v>0.60288235231902798</v>
      </c>
      <c r="E33" s="95">
        <v>3856947.0835250006</v>
      </c>
      <c r="F33" s="80">
        <v>0.58026995935258463</v>
      </c>
    </row>
    <row r="34" spans="1:6" s="7" customFormat="1" x14ac:dyDescent="0.25">
      <c r="A34" s="187"/>
      <c r="B34" s="59" t="s">
        <v>21</v>
      </c>
      <c r="C34" s="138">
        <f>SUM(C28:C33)</f>
        <v>5990929.297383612</v>
      </c>
      <c r="D34" s="139">
        <f>SUM(D28:D33)</f>
        <v>1.0000000000000004</v>
      </c>
      <c r="E34" s="92">
        <v>6646815.0235250015</v>
      </c>
      <c r="F34" s="94">
        <v>1.0000000000000002</v>
      </c>
    </row>
    <row r="35" spans="1:6" s="7" customFormat="1" x14ac:dyDescent="0.25">
      <c r="A35" s="185" t="s">
        <v>17</v>
      </c>
      <c r="B35" s="27" t="s">
        <v>63</v>
      </c>
      <c r="C35" s="140">
        <v>23080.879999999997</v>
      </c>
      <c r="D35" s="149">
        <v>5.0169626765965217E-2</v>
      </c>
      <c r="E35" s="95">
        <v>23080.880000000001</v>
      </c>
      <c r="F35" s="80">
        <v>5.0169626765965224E-2</v>
      </c>
    </row>
    <row r="36" spans="1:6" s="7" customFormat="1" x14ac:dyDescent="0.25">
      <c r="A36" s="186"/>
      <c r="B36" s="27" t="s">
        <v>64</v>
      </c>
      <c r="C36" s="140">
        <v>66735.52091829681</v>
      </c>
      <c r="D36" s="149">
        <v>0.14505929481472177</v>
      </c>
      <c r="E36" s="95">
        <v>66735.52091829681</v>
      </c>
      <c r="F36" s="80">
        <v>0.14505929481472177</v>
      </c>
    </row>
    <row r="37" spans="1:6" s="7" customFormat="1" x14ac:dyDescent="0.25">
      <c r="A37" s="186"/>
      <c r="B37" s="27" t="s">
        <v>65</v>
      </c>
      <c r="C37" s="140">
        <v>68740.08</v>
      </c>
      <c r="D37" s="149">
        <v>0.14941649354195294</v>
      </c>
      <c r="E37" s="95">
        <v>68740.079999999973</v>
      </c>
      <c r="F37" s="80">
        <v>0.14941649354195288</v>
      </c>
    </row>
    <row r="38" spans="1:6" s="7" customFormat="1" x14ac:dyDescent="0.25">
      <c r="A38" s="186"/>
      <c r="B38" s="27" t="s">
        <v>66</v>
      </c>
      <c r="C38" s="140">
        <v>70475.320000000007</v>
      </c>
      <c r="D38" s="149">
        <v>0.15318828834134418</v>
      </c>
      <c r="E38" s="95">
        <v>70475.320000000007</v>
      </c>
      <c r="F38" s="80">
        <v>0.15318828834134418</v>
      </c>
    </row>
    <row r="39" spans="1:6" s="7" customFormat="1" x14ac:dyDescent="0.25">
      <c r="A39" s="186"/>
      <c r="B39" s="27" t="s">
        <v>67</v>
      </c>
      <c r="C39" s="140">
        <v>231025.04</v>
      </c>
      <c r="D39" s="149">
        <v>0.50216629653601541</v>
      </c>
      <c r="E39" s="95">
        <v>231025.04</v>
      </c>
      <c r="F39" s="80">
        <v>0.50216629653601541</v>
      </c>
    </row>
    <row r="40" spans="1:6" s="7" customFormat="1" x14ac:dyDescent="0.25">
      <c r="A40" s="187"/>
      <c r="B40" s="59" t="s">
        <v>21</v>
      </c>
      <c r="C40" s="138">
        <f>SUM(C35:C39)</f>
        <v>460056.84091829683</v>
      </c>
      <c r="D40" s="139">
        <f>SUM(D35:D39)</f>
        <v>0.99999999999999956</v>
      </c>
      <c r="E40" s="92">
        <v>460056.84091829683</v>
      </c>
      <c r="F40" s="94">
        <v>0.99999999999999956</v>
      </c>
    </row>
    <row r="42" spans="1:6" x14ac:dyDescent="0.25">
      <c r="A42" s="34" t="s">
        <v>10</v>
      </c>
      <c r="B42" s="34"/>
      <c r="C42" s="34"/>
      <c r="D42" s="34"/>
      <c r="E42" s="7"/>
      <c r="F42" s="7"/>
    </row>
    <row r="43" spans="1:6" ht="15" customHeight="1" x14ac:dyDescent="0.25">
      <c r="A43" s="156" t="s">
        <v>164</v>
      </c>
      <c r="B43" s="156"/>
      <c r="C43" s="156"/>
      <c r="D43" s="35"/>
      <c r="E43" s="35"/>
      <c r="F43" s="35"/>
    </row>
    <row r="44" spans="1:6" x14ac:dyDescent="0.25">
      <c r="A44" s="156"/>
      <c r="B44" s="156"/>
      <c r="C44" s="156"/>
      <c r="D44" s="35"/>
      <c r="E44" s="35"/>
      <c r="F44" s="35"/>
    </row>
    <row r="45" spans="1:6" x14ac:dyDescent="0.25">
      <c r="A45" s="156"/>
      <c r="B45" s="156"/>
      <c r="C45" s="156"/>
      <c r="D45" s="35"/>
      <c r="E45" s="35"/>
      <c r="F45" s="35"/>
    </row>
    <row r="46" spans="1:6" x14ac:dyDescent="0.25">
      <c r="A46" s="156"/>
      <c r="B46" s="156"/>
      <c r="C46" s="156"/>
      <c r="D46" s="35"/>
      <c r="E46" s="35"/>
      <c r="F46" s="35"/>
    </row>
    <row r="47" spans="1:6" x14ac:dyDescent="0.25">
      <c r="A47" s="156"/>
      <c r="B47" s="156"/>
      <c r="C47" s="156"/>
      <c r="D47" s="35"/>
      <c r="E47" s="35"/>
      <c r="F47" s="35"/>
    </row>
    <row r="48" spans="1:6" x14ac:dyDescent="0.25">
      <c r="A48" s="156"/>
      <c r="B48" s="156"/>
      <c r="C48" s="156"/>
      <c r="D48" s="35"/>
    </row>
    <row r="49" spans="1:3" x14ac:dyDescent="0.25">
      <c r="A49" s="35"/>
      <c r="B49" s="35"/>
      <c r="C49" s="35"/>
    </row>
  </sheetData>
  <mergeCells count="16">
    <mergeCell ref="A43:C48"/>
    <mergeCell ref="A1:L1"/>
    <mergeCell ref="E17:F17"/>
    <mergeCell ref="A19:A27"/>
    <mergeCell ref="A28:A34"/>
    <mergeCell ref="A35:A40"/>
    <mergeCell ref="A4:A5"/>
    <mergeCell ref="B4:B5"/>
    <mergeCell ref="E4:F4"/>
    <mergeCell ref="A6:A8"/>
    <mergeCell ref="C4:D4"/>
    <mergeCell ref="C17:D17"/>
    <mergeCell ref="A9:A11"/>
    <mergeCell ref="A12:A14"/>
    <mergeCell ref="A17:A18"/>
    <mergeCell ref="B17:B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DD06F-CBB3-46BB-B191-37E807096DAE}">
  <dimension ref="A1:N32"/>
  <sheetViews>
    <sheetView zoomScaleNormal="100" workbookViewId="0">
      <selection sqref="A1:J1"/>
    </sheetView>
  </sheetViews>
  <sheetFormatPr defaultRowHeight="15" x14ac:dyDescent="0.25"/>
  <cols>
    <col min="1" max="1" width="25.140625" customWidth="1"/>
    <col min="2" max="2" width="30.5703125" customWidth="1"/>
    <col min="3" max="3" width="22.28515625" customWidth="1"/>
    <col min="4" max="4" width="22.7109375" customWidth="1"/>
    <col min="5" max="5" width="22.42578125" customWidth="1"/>
    <col min="6" max="6" width="22.28515625" customWidth="1"/>
    <col min="7" max="7" width="22.42578125" customWidth="1"/>
    <col min="8" max="8" width="22.85546875" customWidth="1"/>
    <col min="9" max="10" width="22.7109375" customWidth="1"/>
    <col min="11" max="12" width="23.28515625" customWidth="1"/>
    <col min="13" max="13" width="23.7109375" customWidth="1"/>
    <col min="14" max="14" width="23.42578125" customWidth="1"/>
  </cols>
  <sheetData>
    <row r="1" spans="1:14" ht="18.75" x14ac:dyDescent="0.3">
      <c r="A1" s="160" t="s">
        <v>142</v>
      </c>
      <c r="B1" s="160"/>
      <c r="C1" s="160"/>
      <c r="D1" s="160"/>
      <c r="E1" s="160"/>
      <c r="F1" s="160"/>
      <c r="G1" s="160"/>
      <c r="H1" s="160"/>
      <c r="I1" s="160"/>
      <c r="J1" s="160"/>
    </row>
    <row r="2" spans="1:14" ht="15.75" x14ac:dyDescent="0.25">
      <c r="A2" s="21" t="s">
        <v>147</v>
      </c>
      <c r="B2" s="22"/>
      <c r="C2" s="22"/>
      <c r="D2" s="22"/>
    </row>
    <row r="4" spans="1:14" x14ac:dyDescent="0.25">
      <c r="A4" s="161" t="s">
        <v>88</v>
      </c>
      <c r="B4" s="193" t="s">
        <v>6</v>
      </c>
      <c r="C4" s="194"/>
      <c r="D4" s="194"/>
      <c r="E4" s="195"/>
      <c r="F4" s="196" t="s">
        <v>7</v>
      </c>
      <c r="G4" s="197"/>
      <c r="H4" s="197"/>
      <c r="I4" s="198"/>
      <c r="J4" s="196" t="s">
        <v>8</v>
      </c>
      <c r="K4" s="197"/>
      <c r="L4" s="197"/>
      <c r="M4" s="198"/>
    </row>
    <row r="5" spans="1:14" x14ac:dyDescent="0.25">
      <c r="A5" s="162"/>
      <c r="B5" s="96" t="s">
        <v>149</v>
      </c>
      <c r="C5" s="96" t="s">
        <v>150</v>
      </c>
      <c r="D5" s="96" t="s">
        <v>151</v>
      </c>
      <c r="E5" s="96" t="s">
        <v>152</v>
      </c>
      <c r="F5" s="96" t="s">
        <v>149</v>
      </c>
      <c r="G5" s="96" t="s">
        <v>150</v>
      </c>
      <c r="H5" s="96" t="s">
        <v>151</v>
      </c>
      <c r="I5" s="96" t="s">
        <v>152</v>
      </c>
      <c r="J5" s="96" t="s">
        <v>149</v>
      </c>
      <c r="K5" s="96" t="s">
        <v>150</v>
      </c>
      <c r="L5" s="96" t="s">
        <v>151</v>
      </c>
      <c r="M5" s="96" t="s">
        <v>152</v>
      </c>
    </row>
    <row r="6" spans="1:14" x14ac:dyDescent="0.25">
      <c r="A6" s="102" t="s">
        <v>89</v>
      </c>
      <c r="B6" s="56">
        <v>1282949416.9599993</v>
      </c>
      <c r="C6" s="73">
        <v>6.8710275758100889E-2</v>
      </c>
      <c r="D6" s="56">
        <v>1283222926.6300004</v>
      </c>
      <c r="E6" s="73">
        <v>6.840383171041195E-2</v>
      </c>
      <c r="F6" s="56">
        <v>184126018.43915305</v>
      </c>
      <c r="G6" s="73">
        <v>7.1439410715525398E-2</v>
      </c>
      <c r="H6" s="56">
        <v>208096129.42028606</v>
      </c>
      <c r="I6" s="73">
        <v>7.4529979733618926E-2</v>
      </c>
      <c r="J6" s="56">
        <v>95258853.189999834</v>
      </c>
      <c r="K6" s="73">
        <v>3.9205611187088034E-2</v>
      </c>
      <c r="L6" s="56">
        <v>107923627.5099999</v>
      </c>
      <c r="M6" s="73">
        <v>4.1280092689852887E-2</v>
      </c>
    </row>
    <row r="7" spans="1:14" ht="33.75" customHeight="1" x14ac:dyDescent="0.25">
      <c r="A7" s="103" t="s">
        <v>90</v>
      </c>
      <c r="B7" s="56">
        <v>98543934.730000004</v>
      </c>
      <c r="C7" s="73">
        <v>5.277667880025004E-3</v>
      </c>
      <c r="D7" s="56">
        <v>95873356.789999977</v>
      </c>
      <c r="E7" s="73">
        <v>5.1106513352269451E-3</v>
      </c>
      <c r="F7" s="56">
        <v>15049191.960000001</v>
      </c>
      <c r="G7" s="73">
        <v>5.8389651526761597E-3</v>
      </c>
      <c r="H7" s="56">
        <v>19940156.57</v>
      </c>
      <c r="I7" s="73">
        <v>7.1416007072662713E-3</v>
      </c>
      <c r="J7" s="56">
        <v>3517384.08</v>
      </c>
      <c r="K7" s="73">
        <v>1.4476469957189245E-3</v>
      </c>
      <c r="L7" s="56">
        <v>3770588.8</v>
      </c>
      <c r="M7" s="73">
        <v>1.4422259402362941E-3</v>
      </c>
    </row>
    <row r="8" spans="1:14" ht="14.25" customHeight="1" x14ac:dyDescent="0.25">
      <c r="A8" s="104" t="s">
        <v>18</v>
      </c>
      <c r="B8" s="56">
        <v>17290377817.575996</v>
      </c>
      <c r="C8" s="73">
        <v>0.92601205636187478</v>
      </c>
      <c r="D8" s="56">
        <v>17380421926.941837</v>
      </c>
      <c r="E8" s="73">
        <v>0.92648551695436043</v>
      </c>
      <c r="F8" s="56">
        <v>2378197931.3299994</v>
      </c>
      <c r="G8" s="73">
        <v>0.92272162413179803</v>
      </c>
      <c r="H8" s="56">
        <v>2564076769.2399993</v>
      </c>
      <c r="I8" s="73">
        <v>0.91832841955911448</v>
      </c>
      <c r="J8" s="56">
        <v>2330948751.2125769</v>
      </c>
      <c r="K8" s="73">
        <v>0.95934674181719315</v>
      </c>
      <c r="L8" s="56">
        <v>2502728874.278862</v>
      </c>
      <c r="M8" s="73">
        <v>0.95727768136991065</v>
      </c>
    </row>
    <row r="9" spans="1:14" ht="14.25" customHeight="1" x14ac:dyDescent="0.25">
      <c r="A9" s="97"/>
      <c r="B9" s="99"/>
      <c r="C9" s="99"/>
      <c r="D9" s="99"/>
      <c r="E9" s="99"/>
      <c r="F9" s="99"/>
      <c r="G9" s="99"/>
      <c r="H9" s="99"/>
      <c r="I9" s="99"/>
      <c r="J9" s="99"/>
      <c r="K9" s="99"/>
      <c r="L9" s="99"/>
      <c r="M9" s="99"/>
    </row>
    <row r="10" spans="1:14" ht="14.25" customHeight="1" x14ac:dyDescent="0.25">
      <c r="A10" s="105" t="s">
        <v>92</v>
      </c>
      <c r="B10" s="106">
        <v>1381493351.6899993</v>
      </c>
      <c r="C10" s="151">
        <v>7.3987943638125886E-2</v>
      </c>
      <c r="D10" s="106">
        <v>1379096283.4200003</v>
      </c>
      <c r="E10" s="107">
        <v>7.3514483045638901E-2</v>
      </c>
      <c r="F10" s="106">
        <v>199175210.39915305</v>
      </c>
      <c r="G10" s="151">
        <v>7.7278375868201563E-2</v>
      </c>
      <c r="H10" s="106">
        <v>228036285.99028605</v>
      </c>
      <c r="I10" s="107">
        <v>8.1671580440885197E-2</v>
      </c>
      <c r="J10" s="106">
        <v>98776237.269999832</v>
      </c>
      <c r="K10" s="151">
        <v>4.0653258182806962E-2</v>
      </c>
      <c r="L10" s="106">
        <v>111694216.3099999</v>
      </c>
      <c r="M10" s="107">
        <v>4.2722318630089184E-2</v>
      </c>
    </row>
    <row r="11" spans="1:14" x14ac:dyDescent="0.25">
      <c r="B11" s="55"/>
    </row>
    <row r="12" spans="1:14" x14ac:dyDescent="0.25">
      <c r="A12" s="161" t="s">
        <v>94</v>
      </c>
      <c r="B12" s="161" t="s">
        <v>88</v>
      </c>
      <c r="C12" s="199" t="s">
        <v>6</v>
      </c>
      <c r="D12" s="200"/>
      <c r="E12" s="200"/>
      <c r="F12" s="200"/>
      <c r="G12" s="200" t="s">
        <v>7</v>
      </c>
      <c r="H12" s="200"/>
      <c r="I12" s="200"/>
      <c r="J12" s="200"/>
      <c r="K12" s="200" t="s">
        <v>8</v>
      </c>
      <c r="L12" s="200"/>
      <c r="M12" s="200"/>
      <c r="N12" s="201"/>
    </row>
    <row r="13" spans="1:14" x14ac:dyDescent="0.25">
      <c r="A13" s="162"/>
      <c r="B13" s="162"/>
      <c r="C13" s="96" t="s">
        <v>149</v>
      </c>
      <c r="D13" s="96" t="s">
        <v>150</v>
      </c>
      <c r="E13" s="96" t="s">
        <v>151</v>
      </c>
      <c r="F13" s="96" t="s">
        <v>153</v>
      </c>
      <c r="G13" s="96" t="s">
        <v>149</v>
      </c>
      <c r="H13" s="96" t="s">
        <v>150</v>
      </c>
      <c r="I13" s="96" t="s">
        <v>151</v>
      </c>
      <c r="J13" s="96" t="s">
        <v>153</v>
      </c>
      <c r="K13" s="96" t="s">
        <v>149</v>
      </c>
      <c r="L13" s="96" t="s">
        <v>150</v>
      </c>
      <c r="M13" s="96" t="s">
        <v>151</v>
      </c>
      <c r="N13" s="96" t="s">
        <v>153</v>
      </c>
    </row>
    <row r="14" spans="1:14" x14ac:dyDescent="0.25">
      <c r="A14" s="167" t="s">
        <v>91</v>
      </c>
      <c r="B14" s="27" t="s">
        <v>53</v>
      </c>
      <c r="C14" s="98">
        <v>3518202.3499999992</v>
      </c>
      <c r="D14" s="73">
        <v>2.5466661462367041E-3</v>
      </c>
      <c r="E14" s="98">
        <v>3137114.62</v>
      </c>
      <c r="F14" s="73">
        <v>2.2747611299628163E-3</v>
      </c>
      <c r="G14" s="98">
        <v>1087815.78</v>
      </c>
      <c r="H14" s="73">
        <v>5.4616022637555385E-3</v>
      </c>
      <c r="I14" s="98">
        <v>1002378.8300000001</v>
      </c>
      <c r="J14" s="73">
        <v>4.3956988057711997E-3</v>
      </c>
      <c r="K14" s="98">
        <v>8528853.120000001</v>
      </c>
      <c r="L14" s="73">
        <v>8.634519147238634E-2</v>
      </c>
      <c r="M14" s="98">
        <v>8881067.0599999912</v>
      </c>
      <c r="N14" s="73">
        <v>7.951232707834377E-2</v>
      </c>
    </row>
    <row r="15" spans="1:14" x14ac:dyDescent="0.25">
      <c r="A15" s="192"/>
      <c r="B15" s="27" t="s">
        <v>57</v>
      </c>
      <c r="C15" s="98">
        <v>6341661.9499999946</v>
      </c>
      <c r="D15" s="73">
        <v>4.5904397167327322E-3</v>
      </c>
      <c r="E15" s="98">
        <v>7065127.5299999984</v>
      </c>
      <c r="F15" s="73">
        <v>5.1230125227219774E-3</v>
      </c>
      <c r="G15" s="98">
        <v>6985760.4400000013</v>
      </c>
      <c r="H15" s="73">
        <v>3.5073443256318539E-2</v>
      </c>
      <c r="I15" s="98">
        <v>7051558.0200000005</v>
      </c>
      <c r="J15" s="73">
        <v>3.0922964691243855E-2</v>
      </c>
      <c r="K15" s="98">
        <v>372911.88999999937</v>
      </c>
      <c r="L15" s="73">
        <v>3.7753198573525692E-3</v>
      </c>
      <c r="M15" s="98">
        <v>440679.25999999937</v>
      </c>
      <c r="N15" s="73">
        <v>3.9454080484966495E-3</v>
      </c>
    </row>
    <row r="16" spans="1:14" x14ac:dyDescent="0.25">
      <c r="A16" s="192"/>
      <c r="B16" s="27" t="s">
        <v>49</v>
      </c>
      <c r="C16" s="98">
        <v>7004017.7000000011</v>
      </c>
      <c r="D16" s="73">
        <v>5.0698888209862831E-3</v>
      </c>
      <c r="E16" s="98">
        <v>3189629.589999998</v>
      </c>
      <c r="F16" s="73">
        <v>2.3128403929057679E-3</v>
      </c>
      <c r="G16" s="98">
        <v>30413697.329153031</v>
      </c>
      <c r="H16" s="73">
        <v>0.15269820610809487</v>
      </c>
      <c r="I16" s="98">
        <v>41905088.940286003</v>
      </c>
      <c r="J16" s="73">
        <v>0.18376500370678328</v>
      </c>
      <c r="K16" s="98">
        <v>567315</v>
      </c>
      <c r="L16" s="73">
        <v>5.7434360295510467E-3</v>
      </c>
      <c r="M16" s="98">
        <v>2941361</v>
      </c>
      <c r="N16" s="73">
        <v>2.6334049310453529E-2</v>
      </c>
    </row>
    <row r="17" spans="1:14" x14ac:dyDescent="0.25">
      <c r="A17" s="192"/>
      <c r="B17" s="27" t="s">
        <v>52</v>
      </c>
      <c r="C17" s="98">
        <v>13923679.299999999</v>
      </c>
      <c r="D17" s="73">
        <v>1.0078716110335943E-2</v>
      </c>
      <c r="E17" s="98">
        <v>12248987.670000004</v>
      </c>
      <c r="F17" s="73">
        <v>8.8818944821052823E-3</v>
      </c>
      <c r="G17" s="98">
        <v>33584005.099999994</v>
      </c>
      <c r="H17" s="73">
        <v>0.16861538658699868</v>
      </c>
      <c r="I17" s="98">
        <v>39991568.560000002</v>
      </c>
      <c r="J17" s="73">
        <v>0.17537370592723817</v>
      </c>
      <c r="K17" s="98">
        <v>5733094.179999996</v>
      </c>
      <c r="L17" s="73">
        <v>5.8041228725172769E-2</v>
      </c>
      <c r="M17" s="98">
        <v>6939357.2399999928</v>
      </c>
      <c r="N17" s="73">
        <v>6.2128169830569083E-2</v>
      </c>
    </row>
    <row r="18" spans="1:14" x14ac:dyDescent="0.25">
      <c r="A18" s="192"/>
      <c r="B18" s="27" t="s">
        <v>54</v>
      </c>
      <c r="C18" s="98">
        <v>122716718.04000001</v>
      </c>
      <c r="D18" s="73">
        <v>8.8829032647807518E-2</v>
      </c>
      <c r="E18" s="98">
        <v>117873887.84999998</v>
      </c>
      <c r="F18" s="73">
        <v>8.5471833451458715E-2</v>
      </c>
      <c r="G18" s="98">
        <v>12585477.310000002</v>
      </c>
      <c r="H18" s="73">
        <v>6.3187970454648107E-2</v>
      </c>
      <c r="I18" s="98">
        <v>11477393.039999999</v>
      </c>
      <c r="J18" s="73">
        <v>5.0331432956634441E-2</v>
      </c>
      <c r="K18" s="98">
        <v>7272.98</v>
      </c>
      <c r="L18" s="73">
        <v>7.3630867109461529E-5</v>
      </c>
      <c r="M18" s="98">
        <v>11395.78</v>
      </c>
      <c r="N18" s="73">
        <v>1.0202658988511785E-4</v>
      </c>
    </row>
    <row r="19" spans="1:14" x14ac:dyDescent="0.25">
      <c r="A19" s="192"/>
      <c r="B19" s="27" t="s">
        <v>51</v>
      </c>
      <c r="C19" s="98">
        <v>128388272.75999999</v>
      </c>
      <c r="D19" s="73">
        <v>9.2934412317613305E-2</v>
      </c>
      <c r="E19" s="98">
        <v>109642654.30999999</v>
      </c>
      <c r="F19" s="73">
        <v>7.9503262845505462E-2</v>
      </c>
      <c r="G19" s="98">
        <v>15106022.350000001</v>
      </c>
      <c r="H19" s="73">
        <v>7.5842883859527921E-2</v>
      </c>
      <c r="I19" s="98">
        <v>14690490.610000001</v>
      </c>
      <c r="J19" s="73">
        <v>6.4421723701577005E-2</v>
      </c>
      <c r="K19" s="98">
        <v>4226620.79</v>
      </c>
      <c r="L19" s="73">
        <v>4.2789854187771356E-2</v>
      </c>
      <c r="M19" s="98">
        <v>6277951.3500000015</v>
      </c>
      <c r="N19" s="73">
        <v>5.6206592940998515E-2</v>
      </c>
    </row>
    <row r="20" spans="1:14" x14ac:dyDescent="0.25">
      <c r="A20" s="192"/>
      <c r="B20" s="27" t="s">
        <v>50</v>
      </c>
      <c r="C20" s="98">
        <v>367452574.34000015</v>
      </c>
      <c r="D20" s="73">
        <v>0.26598215177111811</v>
      </c>
      <c r="E20" s="98">
        <v>354713562.3300001</v>
      </c>
      <c r="F20" s="73">
        <v>0.25720724984505883</v>
      </c>
      <c r="G20" s="98">
        <v>17367448.479999997</v>
      </c>
      <c r="H20" s="73">
        <v>8.7196837624497106E-2</v>
      </c>
      <c r="I20" s="98">
        <v>18167472.059999999</v>
      </c>
      <c r="J20" s="73">
        <v>7.9669215717598135E-2</v>
      </c>
      <c r="K20" s="98">
        <v>6672125.4400000134</v>
      </c>
      <c r="L20" s="73">
        <v>6.7547880182579706E-2</v>
      </c>
      <c r="M20" s="98">
        <v>7238679.0100000165</v>
      </c>
      <c r="N20" s="73">
        <v>6.4808002143186563E-2</v>
      </c>
    </row>
    <row r="21" spans="1:14" x14ac:dyDescent="0.25">
      <c r="A21" s="192"/>
      <c r="B21" s="27" t="s">
        <v>80</v>
      </c>
      <c r="C21" s="98">
        <v>633604290.5199995</v>
      </c>
      <c r="D21" s="73">
        <v>0.45863723465979966</v>
      </c>
      <c r="E21" s="98">
        <v>675351962.7299999</v>
      </c>
      <c r="F21" s="73">
        <v>0.48970617269390693</v>
      </c>
      <c r="G21" s="98">
        <v>66995791.649999999</v>
      </c>
      <c r="H21" s="73">
        <v>0.33636611461706722</v>
      </c>
      <c r="I21" s="98">
        <v>73810179.360000014</v>
      </c>
      <c r="J21" s="73">
        <v>0.32367734389054298</v>
      </c>
      <c r="K21" s="98">
        <v>69150659.789999858</v>
      </c>
      <c r="L21" s="73">
        <v>0.70007384064428402</v>
      </c>
      <c r="M21" s="98">
        <v>75193136.809999898</v>
      </c>
      <c r="N21" s="73">
        <v>0.67320528577152405</v>
      </c>
    </row>
    <row r="22" spans="1:14" x14ac:dyDescent="0.25">
      <c r="A22" s="27" t="s">
        <v>92</v>
      </c>
      <c r="B22" s="27" t="s">
        <v>93</v>
      </c>
      <c r="C22" s="98">
        <v>98543934.730000004</v>
      </c>
      <c r="D22" s="73">
        <v>7.1331457809369739E-2</v>
      </c>
      <c r="E22" s="98">
        <v>95873356.789999977</v>
      </c>
      <c r="F22" s="73">
        <v>6.9518972636373924E-2</v>
      </c>
      <c r="G22" s="98">
        <v>15049191.960000001</v>
      </c>
      <c r="H22" s="73">
        <v>7.5557555229091869E-2</v>
      </c>
      <c r="I22" s="98">
        <v>19940156.57</v>
      </c>
      <c r="J22" s="73">
        <v>8.7442910602610932E-2</v>
      </c>
      <c r="K22" s="98">
        <v>3517384.08</v>
      </c>
      <c r="L22" s="73">
        <v>3.5609618033792971E-2</v>
      </c>
      <c r="M22" s="98">
        <v>3770588.8</v>
      </c>
      <c r="N22" s="73">
        <v>3.375813828654279E-2</v>
      </c>
    </row>
    <row r="23" spans="1:14" x14ac:dyDescent="0.25">
      <c r="A23" s="190" t="s">
        <v>76</v>
      </c>
      <c r="B23" s="191"/>
      <c r="C23" s="100">
        <v>1381493351.6899996</v>
      </c>
      <c r="D23" s="101">
        <v>1</v>
      </c>
      <c r="E23" s="100">
        <v>1379096283.4200001</v>
      </c>
      <c r="F23" s="101">
        <v>0.99999999999999978</v>
      </c>
      <c r="G23" s="100">
        <v>199175210.39915302</v>
      </c>
      <c r="H23" s="101">
        <v>0.99999999999999989</v>
      </c>
      <c r="I23" s="100">
        <v>228036285.99028599</v>
      </c>
      <c r="J23" s="101">
        <v>1</v>
      </c>
      <c r="K23" s="100">
        <v>98776237.269999862</v>
      </c>
      <c r="L23" s="101">
        <v>1.0000000000000002</v>
      </c>
      <c r="M23" s="100">
        <v>111694216.3099999</v>
      </c>
      <c r="N23" s="101">
        <v>1</v>
      </c>
    </row>
    <row r="25" spans="1:14" x14ac:dyDescent="0.25">
      <c r="A25" s="34" t="s">
        <v>10</v>
      </c>
      <c r="B25" s="34"/>
      <c r="C25" s="7"/>
      <c r="D25" s="7"/>
    </row>
    <row r="26" spans="1:14" ht="15" customHeight="1" x14ac:dyDescent="0.25">
      <c r="A26" s="156" t="s">
        <v>162</v>
      </c>
      <c r="B26" s="156"/>
      <c r="C26" s="156"/>
      <c r="D26" s="156"/>
    </row>
    <row r="27" spans="1:14" x14ac:dyDescent="0.25">
      <c r="A27" s="156"/>
      <c r="B27" s="156"/>
      <c r="C27" s="156"/>
      <c r="D27" s="156"/>
    </row>
    <row r="28" spans="1:14" x14ac:dyDescent="0.25">
      <c r="A28" s="156"/>
      <c r="B28" s="156"/>
      <c r="C28" s="156"/>
      <c r="D28" s="156"/>
    </row>
    <row r="29" spans="1:14" x14ac:dyDescent="0.25">
      <c r="A29" s="156"/>
      <c r="B29" s="156"/>
      <c r="C29" s="156"/>
      <c r="D29" s="156"/>
    </row>
    <row r="30" spans="1:14" x14ac:dyDescent="0.25">
      <c r="A30" s="156"/>
      <c r="B30" s="156"/>
      <c r="C30" s="156"/>
      <c r="D30" s="156"/>
      <c r="F30" s="55"/>
      <c r="G30" s="150"/>
    </row>
    <row r="31" spans="1:14" x14ac:dyDescent="0.25">
      <c r="A31" s="156"/>
      <c r="B31" s="156"/>
      <c r="C31" s="156"/>
      <c r="D31" s="156"/>
      <c r="G31" s="55"/>
      <c r="H31" s="152"/>
    </row>
    <row r="32" spans="1:14" x14ac:dyDescent="0.25">
      <c r="A32" s="156"/>
      <c r="B32" s="156"/>
      <c r="C32" s="156"/>
      <c r="D32" s="156"/>
    </row>
  </sheetData>
  <mergeCells count="13">
    <mergeCell ref="A26:D32"/>
    <mergeCell ref="A23:B23"/>
    <mergeCell ref="A1:J1"/>
    <mergeCell ref="A14:A21"/>
    <mergeCell ref="B12:B13"/>
    <mergeCell ref="A12:A13"/>
    <mergeCell ref="A4:A5"/>
    <mergeCell ref="B4:E4"/>
    <mergeCell ref="F4:I4"/>
    <mergeCell ref="J4:M4"/>
    <mergeCell ref="C12:F12"/>
    <mergeCell ref="G12:J12"/>
    <mergeCell ref="K12:N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24C88-E5C6-4770-B357-47362C0A43AB}">
  <dimension ref="A1:N29"/>
  <sheetViews>
    <sheetView zoomScaleNormal="100" workbookViewId="0">
      <selection sqref="A1:J1"/>
    </sheetView>
  </sheetViews>
  <sheetFormatPr defaultRowHeight="15" x14ac:dyDescent="0.25"/>
  <cols>
    <col min="1" max="1" width="28.42578125" customWidth="1"/>
    <col min="2" max="2" width="36.5703125" customWidth="1"/>
    <col min="3" max="7" width="28.42578125" customWidth="1"/>
    <col min="8" max="8" width="28.28515625" customWidth="1"/>
    <col min="9" max="9" width="30.140625" customWidth="1"/>
    <col min="10" max="11" width="36.140625" customWidth="1"/>
    <col min="12" max="13" width="22.42578125" customWidth="1"/>
    <col min="14" max="14" width="23.85546875" customWidth="1"/>
  </cols>
  <sheetData>
    <row r="1" spans="1:14" ht="18.75" x14ac:dyDescent="0.3">
      <c r="A1" s="160" t="s">
        <v>143</v>
      </c>
      <c r="B1" s="160"/>
      <c r="C1" s="160"/>
      <c r="D1" s="160"/>
      <c r="E1" s="160"/>
      <c r="F1" s="160"/>
      <c r="G1" s="160"/>
      <c r="H1" s="160"/>
      <c r="I1" s="160"/>
      <c r="J1" s="160"/>
    </row>
    <row r="2" spans="1:14" ht="15.75" x14ac:dyDescent="0.25">
      <c r="A2" s="21" t="s">
        <v>148</v>
      </c>
      <c r="B2" s="21"/>
      <c r="C2" s="22"/>
      <c r="D2" s="22"/>
      <c r="E2" s="22"/>
    </row>
    <row r="4" spans="1:14" x14ac:dyDescent="0.25">
      <c r="A4" s="161" t="s">
        <v>88</v>
      </c>
      <c r="B4" s="196" t="s">
        <v>6</v>
      </c>
      <c r="C4" s="197"/>
      <c r="D4" s="197"/>
      <c r="E4" s="198"/>
      <c r="F4" s="196" t="s">
        <v>7</v>
      </c>
      <c r="G4" s="197"/>
      <c r="H4" s="197"/>
      <c r="I4" s="198"/>
      <c r="J4" s="196" t="s">
        <v>8</v>
      </c>
      <c r="K4" s="197"/>
      <c r="L4" s="197"/>
      <c r="M4" s="198"/>
    </row>
    <row r="5" spans="1:14" x14ac:dyDescent="0.25">
      <c r="A5" s="162"/>
      <c r="B5" s="96" t="s">
        <v>149</v>
      </c>
      <c r="C5" s="96" t="s">
        <v>154</v>
      </c>
      <c r="D5" s="96" t="s">
        <v>151</v>
      </c>
      <c r="E5" s="96" t="s">
        <v>152</v>
      </c>
      <c r="F5" s="96" t="s">
        <v>149</v>
      </c>
      <c r="G5" s="96" t="s">
        <v>154</v>
      </c>
      <c r="H5" s="96" t="s">
        <v>151</v>
      </c>
      <c r="I5" s="96" t="s">
        <v>152</v>
      </c>
      <c r="J5" s="96" t="s">
        <v>149</v>
      </c>
      <c r="K5" s="96" t="s">
        <v>154</v>
      </c>
      <c r="L5" s="96" t="s">
        <v>151</v>
      </c>
      <c r="M5" s="96" t="s">
        <v>152</v>
      </c>
    </row>
    <row r="6" spans="1:14" x14ac:dyDescent="0.25">
      <c r="A6" s="102" t="s">
        <v>95</v>
      </c>
      <c r="B6" s="56">
        <v>1469806801.9941678</v>
      </c>
      <c r="C6" s="73">
        <v>7.8717702616408314E-2</v>
      </c>
      <c r="D6" s="56">
        <v>1398108457.0614226</v>
      </c>
      <c r="E6" s="73">
        <v>7.4527951165034453E-2</v>
      </c>
      <c r="F6" s="56">
        <v>503294620.21000004</v>
      </c>
      <c r="G6" s="73">
        <v>0.19527425503950926</v>
      </c>
      <c r="H6" s="56">
        <v>561603278.77999997</v>
      </c>
      <c r="I6" s="73">
        <v>0.2011391615135299</v>
      </c>
      <c r="J6" s="56">
        <v>60185063.534991212</v>
      </c>
      <c r="K6" s="73">
        <v>2.4770319200848438E-2</v>
      </c>
      <c r="L6" s="56">
        <v>58358166.888832331</v>
      </c>
      <c r="M6" s="73">
        <v>2.2321623114064514E-2</v>
      </c>
    </row>
    <row r="7" spans="1:14" ht="30" customHeight="1" x14ac:dyDescent="0.25">
      <c r="A7" s="103" t="s">
        <v>96</v>
      </c>
      <c r="B7" s="56">
        <v>6341661.9499999946</v>
      </c>
      <c r="C7" s="73">
        <v>3.3963719503583601E-4</v>
      </c>
      <c r="D7" s="56">
        <v>7065127.5299999984</v>
      </c>
      <c r="E7" s="73">
        <v>3.7661561724424049E-4</v>
      </c>
      <c r="F7" s="56">
        <v>6985760.4400000013</v>
      </c>
      <c r="G7" s="73">
        <v>2.7104187309538235E-3</v>
      </c>
      <c r="H7" s="56">
        <v>7051558.0200000005</v>
      </c>
      <c r="I7" s="73">
        <v>2.525527398251575E-3</v>
      </c>
      <c r="J7" s="56">
        <v>372911.88999999937</v>
      </c>
      <c r="K7" s="73">
        <v>1.5347905288363195E-4</v>
      </c>
      <c r="L7" s="56">
        <v>440679.25999999937</v>
      </c>
      <c r="M7" s="73">
        <v>1.6855697977359222E-4</v>
      </c>
    </row>
    <row r="8" spans="1:14" x14ac:dyDescent="0.25">
      <c r="A8" s="104" t="s">
        <v>18</v>
      </c>
      <c r="B8" s="56">
        <v>17195722705.321831</v>
      </c>
      <c r="C8" s="73">
        <v>0.92094266018855664</v>
      </c>
      <c r="D8" s="56">
        <v>17354344625.770412</v>
      </c>
      <c r="E8" s="73">
        <v>0.92509543321772048</v>
      </c>
      <c r="F8" s="56">
        <v>2067092761.0791528</v>
      </c>
      <c r="G8" s="73">
        <v>0.80201532622953664</v>
      </c>
      <c r="H8" s="56">
        <v>2223458218.4302864</v>
      </c>
      <c r="I8" s="73">
        <v>0.79633531108821864</v>
      </c>
      <c r="J8" s="56">
        <v>2369167013.0575852</v>
      </c>
      <c r="K8" s="73">
        <v>0.97507620174626797</v>
      </c>
      <c r="L8" s="56">
        <v>2555624244.4400306</v>
      </c>
      <c r="M8" s="73">
        <v>0.97750981990616204</v>
      </c>
    </row>
    <row r="9" spans="1:14" x14ac:dyDescent="0.25">
      <c r="A9" s="97"/>
      <c r="B9" s="108"/>
      <c r="C9" s="99"/>
      <c r="D9" s="108"/>
      <c r="E9" s="99"/>
      <c r="F9" s="108"/>
      <c r="G9" s="99"/>
      <c r="H9" s="108"/>
      <c r="I9" s="99"/>
      <c r="J9" s="108"/>
      <c r="K9" s="99"/>
      <c r="L9" s="108"/>
      <c r="M9" s="99"/>
    </row>
    <row r="10" spans="1:14" x14ac:dyDescent="0.25">
      <c r="A10" s="105" t="s">
        <v>92</v>
      </c>
      <c r="B10" s="106">
        <v>1476148463.9441679</v>
      </c>
      <c r="C10" s="107">
        <v>7.9057339811444152E-2</v>
      </c>
      <c r="D10" s="106">
        <v>1405173584.5914226</v>
      </c>
      <c r="E10" s="107">
        <v>7.4904566782278692E-2</v>
      </c>
      <c r="F10" s="106">
        <v>510280380.65000004</v>
      </c>
      <c r="G10" s="107">
        <v>0.19798467377046308</v>
      </c>
      <c r="H10" s="106">
        <v>568654836.79999995</v>
      </c>
      <c r="I10" s="107">
        <v>0.20366468891178147</v>
      </c>
      <c r="J10" s="106">
        <v>60557975.424991213</v>
      </c>
      <c r="K10" s="107">
        <v>2.4923798253732071E-2</v>
      </c>
      <c r="L10" s="106">
        <v>58798846.148832329</v>
      </c>
      <c r="M10" s="107">
        <v>2.2490180093838106E-2</v>
      </c>
    </row>
    <row r="12" spans="1:14" x14ac:dyDescent="0.25">
      <c r="A12" s="161" t="s">
        <v>94</v>
      </c>
      <c r="B12" s="161" t="s">
        <v>88</v>
      </c>
      <c r="C12" s="175" t="s">
        <v>6</v>
      </c>
      <c r="D12" s="175"/>
      <c r="E12" s="175"/>
      <c r="F12" s="175"/>
      <c r="G12" s="175" t="s">
        <v>7</v>
      </c>
      <c r="H12" s="175"/>
      <c r="I12" s="175"/>
      <c r="J12" s="175"/>
      <c r="K12" s="199" t="s">
        <v>8</v>
      </c>
      <c r="L12" s="200"/>
      <c r="M12" s="200"/>
      <c r="N12" s="201"/>
    </row>
    <row r="13" spans="1:14" x14ac:dyDescent="0.25">
      <c r="A13" s="162"/>
      <c r="B13" s="162"/>
      <c r="C13" s="96" t="s">
        <v>149</v>
      </c>
      <c r="D13" s="96" t="s">
        <v>154</v>
      </c>
      <c r="E13" s="96" t="s">
        <v>151</v>
      </c>
      <c r="F13" s="96" t="s">
        <v>152</v>
      </c>
      <c r="G13" s="96" t="s">
        <v>149</v>
      </c>
      <c r="H13" s="96" t="s">
        <v>154</v>
      </c>
      <c r="I13" s="96" t="s">
        <v>151</v>
      </c>
      <c r="J13" s="96" t="s">
        <v>152</v>
      </c>
      <c r="K13" s="96" t="s">
        <v>149</v>
      </c>
      <c r="L13" s="96" t="s">
        <v>154</v>
      </c>
      <c r="M13" s="96" t="s">
        <v>151</v>
      </c>
      <c r="N13" s="96" t="s">
        <v>152</v>
      </c>
    </row>
    <row r="14" spans="1:14" x14ac:dyDescent="0.25">
      <c r="A14" s="167" t="s">
        <v>97</v>
      </c>
      <c r="B14" s="27" t="s">
        <v>49</v>
      </c>
      <c r="C14" s="58">
        <v>-595722.7899999998</v>
      </c>
      <c r="D14" s="73">
        <v>-4.0356563350563618E-4</v>
      </c>
      <c r="E14" s="98">
        <v>208623.54999999993</v>
      </c>
      <c r="F14" s="73">
        <v>1.4846816954693941E-4</v>
      </c>
      <c r="G14" s="58">
        <v>12871798.42</v>
      </c>
      <c r="H14" s="73">
        <v>2.5224952610570252E-2</v>
      </c>
      <c r="I14" s="98">
        <v>16961861.440000001</v>
      </c>
      <c r="J14" s="73">
        <v>2.9828043907002961E-2</v>
      </c>
      <c r="K14" s="58">
        <v>125050</v>
      </c>
      <c r="L14" s="73">
        <v>2.0649633532562597E-3</v>
      </c>
      <c r="M14" s="98">
        <v>161495</v>
      </c>
      <c r="N14" s="73">
        <v>2.7465675022129168E-3</v>
      </c>
    </row>
    <row r="15" spans="1:14" x14ac:dyDescent="0.25">
      <c r="A15" s="192"/>
      <c r="B15" s="27" t="s">
        <v>98</v>
      </c>
      <c r="C15" s="58">
        <v>44062413.800000004</v>
      </c>
      <c r="D15" s="73">
        <v>2.9849581445397601E-2</v>
      </c>
      <c r="E15" s="98">
        <v>44699641.749999993</v>
      </c>
      <c r="F15" s="73">
        <v>3.1810761488942414E-2</v>
      </c>
      <c r="G15" s="58">
        <v>11931345.920000002</v>
      </c>
      <c r="H15" s="73">
        <v>2.3381941325672249E-2</v>
      </c>
      <c r="I15" s="98">
        <v>12858896.379999999</v>
      </c>
      <c r="J15" s="73">
        <v>2.2612832157308398E-2</v>
      </c>
      <c r="K15" s="58">
        <v>1918685.9200000002</v>
      </c>
      <c r="L15" s="73">
        <v>3.1683455507467186E-2</v>
      </c>
      <c r="M15" s="98">
        <v>2041783.09</v>
      </c>
      <c r="N15" s="73">
        <v>3.472488362835921E-2</v>
      </c>
    </row>
    <row r="16" spans="1:14" x14ac:dyDescent="0.25">
      <c r="A16" s="192"/>
      <c r="B16" s="27" t="s">
        <v>93</v>
      </c>
      <c r="C16" s="58">
        <v>98543934.730000004</v>
      </c>
      <c r="D16" s="73">
        <v>6.6757468599531883E-2</v>
      </c>
      <c r="E16" s="98">
        <v>95873356.789999977</v>
      </c>
      <c r="F16" s="73">
        <v>6.8228835100025559E-2</v>
      </c>
      <c r="G16" s="58">
        <v>15049191.960000001</v>
      </c>
      <c r="H16" s="73">
        <v>2.9492005827914052E-2</v>
      </c>
      <c r="I16" s="98">
        <v>19940156.57</v>
      </c>
      <c r="J16" s="73">
        <v>3.50654831008025E-2</v>
      </c>
      <c r="K16" s="58">
        <v>3517384.08</v>
      </c>
      <c r="L16" s="73">
        <v>5.8082920627964683E-2</v>
      </c>
      <c r="M16" s="98">
        <v>3770588.8</v>
      </c>
      <c r="N16" s="73">
        <v>6.4126918246930231E-2</v>
      </c>
    </row>
    <row r="17" spans="1:14" x14ac:dyDescent="0.25">
      <c r="A17" s="192"/>
      <c r="B17" s="27" t="s">
        <v>99</v>
      </c>
      <c r="C17" s="58">
        <v>246141794.45416713</v>
      </c>
      <c r="D17" s="73">
        <v>0.16674596117283019</v>
      </c>
      <c r="E17" s="98">
        <v>246973017.91142264</v>
      </c>
      <c r="F17" s="73">
        <v>0.17575979268300446</v>
      </c>
      <c r="G17" s="58">
        <v>120379260.30999999</v>
      </c>
      <c r="H17" s="73">
        <v>0.23590807108174477</v>
      </c>
      <c r="I17" s="98">
        <v>131563688.00999999</v>
      </c>
      <c r="J17" s="73">
        <v>0.23135948117552352</v>
      </c>
      <c r="K17" s="58">
        <v>21335713.484991204</v>
      </c>
      <c r="L17" s="73">
        <v>0.35231880417498784</v>
      </c>
      <c r="M17" s="98">
        <v>21735654.838832323</v>
      </c>
      <c r="N17" s="73">
        <v>0.36966124783834664</v>
      </c>
    </row>
    <row r="18" spans="1:14" x14ac:dyDescent="0.25">
      <c r="A18" s="192"/>
      <c r="B18" s="27" t="s">
        <v>100</v>
      </c>
      <c r="C18" s="58">
        <v>319641463.35000002</v>
      </c>
      <c r="D18" s="73">
        <v>0.21653747651908933</v>
      </c>
      <c r="E18" s="98">
        <v>313429853.97000003</v>
      </c>
      <c r="F18" s="73">
        <v>0.22305418875429184</v>
      </c>
      <c r="G18" s="58">
        <v>160624497.33000001</v>
      </c>
      <c r="H18" s="73">
        <v>0.31477694111107113</v>
      </c>
      <c r="I18" s="98">
        <v>152867461.88000003</v>
      </c>
      <c r="J18" s="73">
        <v>0.2688229343835945</v>
      </c>
      <c r="K18" s="58">
        <v>18986069.5</v>
      </c>
      <c r="L18" s="73">
        <v>0.31351889436126668</v>
      </c>
      <c r="M18" s="98">
        <v>17770245.440000001</v>
      </c>
      <c r="N18" s="73">
        <v>0.30222098908233241</v>
      </c>
    </row>
    <row r="19" spans="1:14" x14ac:dyDescent="0.25">
      <c r="A19" s="192"/>
      <c r="B19" s="27" t="s">
        <v>101</v>
      </c>
      <c r="C19" s="58">
        <v>762012918.44999969</v>
      </c>
      <c r="D19" s="73">
        <v>0.51621699108364294</v>
      </c>
      <c r="E19" s="98">
        <v>696923963.09000015</v>
      </c>
      <c r="F19" s="73">
        <v>0.49597001447521682</v>
      </c>
      <c r="G19" s="58">
        <v>182438526.27000001</v>
      </c>
      <c r="H19" s="73">
        <v>0.35752604487283651</v>
      </c>
      <c r="I19" s="98">
        <v>227411214.5</v>
      </c>
      <c r="J19" s="73">
        <v>0.39991080666738826</v>
      </c>
      <c r="K19" s="58">
        <v>14302160.550000003</v>
      </c>
      <c r="L19" s="73">
        <v>0.23617303005307794</v>
      </c>
      <c r="M19" s="98">
        <v>12878399.720000001</v>
      </c>
      <c r="N19" s="73">
        <v>0.21902470139298386</v>
      </c>
    </row>
    <row r="20" spans="1:14" x14ac:dyDescent="0.25">
      <c r="A20" s="27" t="s">
        <v>92</v>
      </c>
      <c r="B20" s="27" t="s">
        <v>57</v>
      </c>
      <c r="C20" s="58">
        <v>6341661.9499999946</v>
      </c>
      <c r="D20" s="73">
        <v>4.2960868130130399E-3</v>
      </c>
      <c r="E20" s="98">
        <v>7065127.5299999984</v>
      </c>
      <c r="F20" s="73">
        <v>5.0279393289721572E-3</v>
      </c>
      <c r="G20" s="58">
        <v>6985760.4400000013</v>
      </c>
      <c r="H20" s="73">
        <v>1.369004317019101E-2</v>
      </c>
      <c r="I20" s="98">
        <v>7051558.0200000005</v>
      </c>
      <c r="J20" s="73">
        <v>1.240041860837998E-2</v>
      </c>
      <c r="K20" s="58">
        <v>372911.88999999937</v>
      </c>
      <c r="L20" s="73">
        <v>6.1579319219794331E-3</v>
      </c>
      <c r="M20" s="98">
        <v>440679.25999999937</v>
      </c>
      <c r="N20" s="73">
        <v>7.4946923088345446E-3</v>
      </c>
    </row>
    <row r="21" spans="1:14" x14ac:dyDescent="0.25">
      <c r="A21" s="190" t="s">
        <v>76</v>
      </c>
      <c r="B21" s="191"/>
      <c r="C21" s="153">
        <v>1476148463.9441669</v>
      </c>
      <c r="D21" s="61">
        <v>0.99999999999999933</v>
      </c>
      <c r="E21" s="153">
        <v>1405173584.5914228</v>
      </c>
      <c r="F21" s="61">
        <v>1.0000000000000002</v>
      </c>
      <c r="G21" s="153">
        <v>510280380.65000004</v>
      </c>
      <c r="H21" s="61">
        <v>1</v>
      </c>
      <c r="I21" s="153">
        <v>568654836.79999995</v>
      </c>
      <c r="J21" s="61">
        <v>1</v>
      </c>
      <c r="K21" s="153">
        <v>60557975.424991213</v>
      </c>
      <c r="L21" s="61">
        <v>1</v>
      </c>
      <c r="M21" s="153">
        <v>58798846.148832321</v>
      </c>
      <c r="N21" s="61">
        <v>0.99999999999999978</v>
      </c>
    </row>
    <row r="23" spans="1:14" x14ac:dyDescent="0.25">
      <c r="A23" s="34" t="s">
        <v>10</v>
      </c>
      <c r="B23" s="34"/>
      <c r="C23" s="7"/>
      <c r="D23" s="7"/>
    </row>
    <row r="24" spans="1:14" x14ac:dyDescent="0.25">
      <c r="A24" s="156" t="s">
        <v>159</v>
      </c>
      <c r="B24" s="156"/>
      <c r="C24" s="156"/>
      <c r="D24" s="156"/>
    </row>
    <row r="25" spans="1:14" x14ac:dyDescent="0.25">
      <c r="A25" s="156"/>
      <c r="B25" s="156"/>
      <c r="C25" s="156"/>
      <c r="D25" s="156"/>
    </row>
    <row r="26" spans="1:14" x14ac:dyDescent="0.25">
      <c r="A26" s="156"/>
      <c r="B26" s="156"/>
      <c r="C26" s="156"/>
      <c r="D26" s="156"/>
    </row>
    <row r="27" spans="1:14" x14ac:dyDescent="0.25">
      <c r="A27" s="156"/>
      <c r="B27" s="156"/>
      <c r="C27" s="156"/>
      <c r="D27" s="156"/>
    </row>
    <row r="28" spans="1:14" x14ac:dyDescent="0.25">
      <c r="A28" s="156"/>
      <c r="B28" s="156"/>
      <c r="C28" s="156"/>
      <c r="D28" s="156"/>
    </row>
    <row r="29" spans="1:14" x14ac:dyDescent="0.25">
      <c r="A29" s="156"/>
      <c r="B29" s="156"/>
      <c r="C29" s="156"/>
      <c r="D29" s="156"/>
    </row>
  </sheetData>
  <mergeCells count="13">
    <mergeCell ref="A14:A19"/>
    <mergeCell ref="A12:A13"/>
    <mergeCell ref="B12:B13"/>
    <mergeCell ref="A21:B21"/>
    <mergeCell ref="A24:D29"/>
    <mergeCell ref="C12:F12"/>
    <mergeCell ref="G12:J12"/>
    <mergeCell ref="K12:N12"/>
    <mergeCell ref="A1:J1"/>
    <mergeCell ref="A4:A5"/>
    <mergeCell ref="B4:E4"/>
    <mergeCell ref="F4:I4"/>
    <mergeCell ref="J4:M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9EA1D-CC65-4B10-9C1A-2405E3E46EFA}">
  <dimension ref="A1:M45"/>
  <sheetViews>
    <sheetView zoomScaleNormal="100" workbookViewId="0">
      <selection sqref="A1:J1"/>
    </sheetView>
  </sheetViews>
  <sheetFormatPr defaultRowHeight="15" x14ac:dyDescent="0.25"/>
  <cols>
    <col min="1" max="1" width="13.5703125" customWidth="1"/>
    <col min="2" max="2" width="20.7109375" customWidth="1"/>
    <col min="3" max="3" width="22.85546875" customWidth="1"/>
    <col min="4" max="4" width="20.7109375" customWidth="1"/>
    <col min="5" max="5" width="23.7109375" customWidth="1"/>
    <col min="6" max="17" width="20.7109375" customWidth="1"/>
  </cols>
  <sheetData>
    <row r="1" spans="1:13" ht="18.75" x14ac:dyDescent="0.3">
      <c r="A1" s="160" t="s">
        <v>143</v>
      </c>
      <c r="B1" s="160"/>
      <c r="C1" s="160"/>
      <c r="D1" s="160"/>
      <c r="E1" s="160"/>
      <c r="F1" s="160"/>
      <c r="G1" s="160"/>
      <c r="H1" s="160"/>
      <c r="I1" s="160"/>
      <c r="J1" s="160"/>
    </row>
    <row r="2" spans="1:13" ht="15.75" x14ac:dyDescent="0.25">
      <c r="A2" s="21" t="s">
        <v>84</v>
      </c>
      <c r="B2" s="21"/>
      <c r="C2" s="21"/>
      <c r="D2" s="21"/>
      <c r="E2" s="22"/>
      <c r="F2" s="21"/>
      <c r="G2" s="21"/>
      <c r="H2" s="22"/>
      <c r="I2" s="22"/>
      <c r="J2" s="22"/>
    </row>
    <row r="4" spans="1:13" s="52" customFormat="1" x14ac:dyDescent="0.25">
      <c r="A4" s="205" t="s">
        <v>109</v>
      </c>
      <c r="B4" s="202" t="s">
        <v>11</v>
      </c>
      <c r="C4" s="204"/>
      <c r="D4" s="204"/>
      <c r="E4" s="203"/>
      <c r="F4" s="202" t="s">
        <v>36</v>
      </c>
      <c r="G4" s="204"/>
      <c r="H4" s="204"/>
      <c r="I4" s="203"/>
      <c r="J4" s="202" t="s">
        <v>17</v>
      </c>
      <c r="K4" s="204"/>
      <c r="L4" s="204"/>
      <c r="M4" s="203"/>
    </row>
    <row r="5" spans="1:13" s="52" customFormat="1" x14ac:dyDescent="0.25">
      <c r="A5" s="206"/>
      <c r="B5" s="202">
        <v>2021</v>
      </c>
      <c r="C5" s="203"/>
      <c r="D5" s="202">
        <v>2022</v>
      </c>
      <c r="E5" s="203"/>
      <c r="F5" s="202">
        <v>2021</v>
      </c>
      <c r="G5" s="203"/>
      <c r="H5" s="202">
        <v>2022</v>
      </c>
      <c r="I5" s="203"/>
      <c r="J5" s="202">
        <v>2021</v>
      </c>
      <c r="K5" s="203"/>
      <c r="L5" s="202">
        <v>2022</v>
      </c>
      <c r="M5" s="203"/>
    </row>
    <row r="6" spans="1:13" s="52" customFormat="1" x14ac:dyDescent="0.25">
      <c r="A6" s="207"/>
      <c r="B6" s="109" t="s">
        <v>39</v>
      </c>
      <c r="C6" s="96" t="s">
        <v>115</v>
      </c>
      <c r="D6" s="109" t="s">
        <v>39</v>
      </c>
      <c r="E6" s="96" t="s">
        <v>115</v>
      </c>
      <c r="F6" s="109" t="s">
        <v>39</v>
      </c>
      <c r="G6" s="96" t="s">
        <v>115</v>
      </c>
      <c r="H6" s="109" t="s">
        <v>39</v>
      </c>
      <c r="I6" s="96" t="s">
        <v>115</v>
      </c>
      <c r="J6" s="109" t="s">
        <v>39</v>
      </c>
      <c r="K6" s="96" t="s">
        <v>115</v>
      </c>
      <c r="L6" s="109" t="s">
        <v>39</v>
      </c>
      <c r="M6" s="96" t="s">
        <v>115</v>
      </c>
    </row>
    <row r="7" spans="1:13" x14ac:dyDescent="0.25">
      <c r="A7" s="110" t="s">
        <v>102</v>
      </c>
      <c r="B7" s="56">
        <v>411683678.68000001</v>
      </c>
      <c r="C7" s="73">
        <v>6.5030365057785866E-2</v>
      </c>
      <c r="D7" s="56">
        <v>426334810.15999997</v>
      </c>
      <c r="E7" s="73">
        <v>6.4112770875030811E-2</v>
      </c>
      <c r="F7" s="56">
        <v>473232700.10999995</v>
      </c>
      <c r="G7" s="73">
        <v>7.4752769757860341E-2</v>
      </c>
      <c r="H7" s="56">
        <v>438878859.76000029</v>
      </c>
      <c r="I7" s="73">
        <v>6.5999161004769505E-2</v>
      </c>
      <c r="J7" s="56">
        <v>73210910.559999943</v>
      </c>
      <c r="K7" s="73">
        <v>1.1564539685408222E-2</v>
      </c>
      <c r="L7" s="56">
        <v>84563522.089999989</v>
      </c>
      <c r="M7" s="73">
        <v>1.2716769982040859E-2</v>
      </c>
    </row>
    <row r="8" spans="1:13" x14ac:dyDescent="0.25">
      <c r="A8" s="110" t="s">
        <v>103</v>
      </c>
      <c r="B8" s="56">
        <v>146727992.09999952</v>
      </c>
      <c r="C8" s="73">
        <v>8.1380425929716074E-2</v>
      </c>
      <c r="D8" s="56">
        <v>137393362.09000006</v>
      </c>
      <c r="E8" s="73">
        <v>8.3230978998196758E-2</v>
      </c>
      <c r="F8" s="56">
        <v>130969768.92999996</v>
      </c>
      <c r="G8" s="73">
        <v>7.2640369617924638E-2</v>
      </c>
      <c r="H8" s="56">
        <v>104615955.36999992</v>
      </c>
      <c r="I8" s="73">
        <v>6.3374883996018733E-2</v>
      </c>
      <c r="J8" s="56">
        <v>14938790.150000002</v>
      </c>
      <c r="K8" s="73">
        <v>8.2855703801432389E-3</v>
      </c>
      <c r="L8" s="56">
        <v>14059816.399999999</v>
      </c>
      <c r="M8" s="73">
        <v>8.5172403215546168E-3</v>
      </c>
    </row>
    <row r="9" spans="1:13" x14ac:dyDescent="0.25">
      <c r="A9" s="110" t="s">
        <v>104</v>
      </c>
      <c r="B9" s="56">
        <v>49202720.759999998</v>
      </c>
      <c r="C9" s="73">
        <v>5.4426899837060921E-2</v>
      </c>
      <c r="D9" s="56">
        <v>44321578.210000001</v>
      </c>
      <c r="E9" s="73">
        <v>5.559284287417237E-2</v>
      </c>
      <c r="F9" s="56">
        <v>47674610.790000014</v>
      </c>
      <c r="G9" s="73">
        <v>5.2736540300179019E-2</v>
      </c>
      <c r="H9" s="56">
        <v>42128800.960000001</v>
      </c>
      <c r="I9" s="73">
        <v>5.2842428154287566E-2</v>
      </c>
      <c r="J9" s="56">
        <v>17031040.690000005</v>
      </c>
      <c r="K9" s="73">
        <v>1.8839339195833919E-2</v>
      </c>
      <c r="L9" s="56">
        <v>11434641.560000001</v>
      </c>
      <c r="M9" s="73">
        <v>1.4342545036542399E-2</v>
      </c>
    </row>
    <row r="10" spans="1:13" x14ac:dyDescent="0.25">
      <c r="A10" s="110" t="s">
        <v>105</v>
      </c>
      <c r="B10" s="56">
        <v>37641298.109999999</v>
      </c>
      <c r="C10" s="73">
        <v>4.6929997919225697E-2</v>
      </c>
      <c r="D10" s="56">
        <v>40243922.480000004</v>
      </c>
      <c r="E10" s="73">
        <v>4.6417028189819576E-2</v>
      </c>
      <c r="F10" s="56">
        <v>23890225.410000004</v>
      </c>
      <c r="G10" s="73">
        <v>2.978558883662084E-2</v>
      </c>
      <c r="H10" s="56">
        <v>25283311.889999993</v>
      </c>
      <c r="I10" s="73">
        <v>2.9161575920273713E-2</v>
      </c>
      <c r="J10" s="56">
        <v>8181720.9800000004</v>
      </c>
      <c r="K10" s="73">
        <v>1.0200714849020525E-2</v>
      </c>
      <c r="L10" s="56">
        <v>10236054.280000001</v>
      </c>
      <c r="M10" s="73">
        <v>1.1806185649607268E-2</v>
      </c>
    </row>
    <row r="11" spans="1:13" x14ac:dyDescent="0.25">
      <c r="A11" s="110" t="s">
        <v>106</v>
      </c>
      <c r="B11" s="56">
        <v>50286149.309999995</v>
      </c>
      <c r="C11" s="73">
        <v>7.0944246446224185E-2</v>
      </c>
      <c r="D11" s="56">
        <v>48506570.139999986</v>
      </c>
      <c r="E11" s="73">
        <v>6.6968065357605189E-2</v>
      </c>
      <c r="F11" s="56">
        <v>40497261.290000007</v>
      </c>
      <c r="G11" s="73">
        <v>5.7133976746625847E-2</v>
      </c>
      <c r="H11" s="56">
        <v>43099030.229999997</v>
      </c>
      <c r="I11" s="73">
        <v>5.9502427505422513E-2</v>
      </c>
      <c r="J11" s="56">
        <v>7450198.0700000003</v>
      </c>
      <c r="K11" s="73">
        <v>1.051082047847628E-2</v>
      </c>
      <c r="L11" s="56">
        <v>6569349.7400000012</v>
      </c>
      <c r="M11" s="73">
        <v>9.0696299795169737E-3</v>
      </c>
    </row>
    <row r="12" spans="1:13" x14ac:dyDescent="0.25">
      <c r="A12" s="110" t="s">
        <v>107</v>
      </c>
      <c r="B12" s="56">
        <v>49437181.019999996</v>
      </c>
      <c r="C12" s="73">
        <v>8.2483883834574001E-2</v>
      </c>
      <c r="D12" s="56">
        <v>54927488.759999998</v>
      </c>
      <c r="E12" s="73">
        <v>8.592231677112247E-2</v>
      </c>
      <c r="F12" s="56">
        <v>39254373.979999997</v>
      </c>
      <c r="G12" s="73">
        <v>6.5494293091981903E-2</v>
      </c>
      <c r="H12" s="56">
        <v>38298038.729999997</v>
      </c>
      <c r="I12" s="73">
        <v>5.9909096333348864E-2</v>
      </c>
      <c r="J12" s="56">
        <v>6046909.25</v>
      </c>
      <c r="K12" s="73">
        <v>1.0089017007936411E-2</v>
      </c>
      <c r="L12" s="56">
        <v>7787648.6099999994</v>
      </c>
      <c r="M12" s="73">
        <v>1.2182111832825972E-2</v>
      </c>
    </row>
    <row r="13" spans="1:13" x14ac:dyDescent="0.25">
      <c r="A13" s="110" t="s">
        <v>108</v>
      </c>
      <c r="B13" s="56">
        <v>37028672</v>
      </c>
      <c r="C13" s="73">
        <v>7.9000120861932255E-2</v>
      </c>
      <c r="D13" s="56">
        <v>11448610</v>
      </c>
      <c r="E13" s="73">
        <v>6.5714472525125397E-2</v>
      </c>
      <c r="F13" s="56">
        <v>17597316</v>
      </c>
      <c r="G13" s="73">
        <v>3.7543611902841514E-2</v>
      </c>
      <c r="H13" s="56">
        <v>9582125</v>
      </c>
      <c r="I13" s="73">
        <v>5.5000938109064521E-2</v>
      </c>
      <c r="J13" s="56">
        <v>3771635</v>
      </c>
      <c r="K13" s="73">
        <v>8.0467271644819958E-3</v>
      </c>
      <c r="L13" s="56">
        <v>1624181</v>
      </c>
      <c r="M13" s="73">
        <v>9.3227210727180581E-3</v>
      </c>
    </row>
    <row r="14" spans="1:13" x14ac:dyDescent="0.25">
      <c r="A14" s="68" t="s">
        <v>76</v>
      </c>
      <c r="B14" s="124">
        <v>782007691.97999942</v>
      </c>
      <c r="C14" s="125">
        <v>6.7318127516533266E-2</v>
      </c>
      <c r="D14" s="124">
        <v>763176341.84000003</v>
      </c>
      <c r="E14" s="125">
        <v>6.6348253655839046E-2</v>
      </c>
      <c r="F14" s="124">
        <v>773116256.51000023</v>
      </c>
      <c r="G14" s="125">
        <v>6.6552719716951494E-2</v>
      </c>
      <c r="H14" s="124">
        <v>701886121.94000018</v>
      </c>
      <c r="I14" s="125">
        <v>6.1019866448836384E-2</v>
      </c>
      <c r="J14" s="124">
        <v>130631204.69999997</v>
      </c>
      <c r="K14" s="125">
        <v>1.1245219434309438E-2</v>
      </c>
      <c r="L14" s="124">
        <v>136275213.67999998</v>
      </c>
      <c r="M14" s="125">
        <v>1.1847356827709266E-2</v>
      </c>
    </row>
    <row r="16" spans="1:13" x14ac:dyDescent="0.25">
      <c r="A16" s="208" t="s">
        <v>116</v>
      </c>
      <c r="B16" s="209"/>
      <c r="C16" s="209"/>
      <c r="D16" s="209"/>
      <c r="E16" s="209"/>
      <c r="F16" s="209"/>
      <c r="G16" s="209"/>
      <c r="H16" s="209"/>
      <c r="I16" s="209"/>
    </row>
    <row r="17" spans="1:9" x14ac:dyDescent="0.25">
      <c r="A17" s="165" t="s">
        <v>109</v>
      </c>
      <c r="B17" s="210" t="s">
        <v>22</v>
      </c>
      <c r="C17" s="210"/>
      <c r="D17" s="210" t="s">
        <v>23</v>
      </c>
      <c r="E17" s="210"/>
      <c r="F17" s="210" t="s">
        <v>24</v>
      </c>
      <c r="G17" s="210"/>
    </row>
    <row r="18" spans="1:9" x14ac:dyDescent="0.25">
      <c r="A18" s="165"/>
      <c r="B18" s="109">
        <v>2021</v>
      </c>
      <c r="C18" s="109">
        <v>2022</v>
      </c>
      <c r="D18" s="109">
        <v>2021</v>
      </c>
      <c r="E18" s="109">
        <v>2022</v>
      </c>
      <c r="F18" s="109">
        <v>2021</v>
      </c>
      <c r="G18" s="109">
        <v>2022</v>
      </c>
    </row>
    <row r="19" spans="1:9" x14ac:dyDescent="0.25">
      <c r="A19" s="110" t="s">
        <v>102</v>
      </c>
      <c r="B19" s="98">
        <v>39.207988068565747</v>
      </c>
      <c r="C19" s="98">
        <v>40.089011416865816</v>
      </c>
      <c r="D19" s="98">
        <v>45.06980242466782</v>
      </c>
      <c r="E19" s="98">
        <v>41.268550444981813</v>
      </c>
      <c r="F19" s="98">
        <v>6.9724709926052295</v>
      </c>
      <c r="G19" s="98">
        <v>7.9516565894399509</v>
      </c>
    </row>
    <row r="20" spans="1:9" x14ac:dyDescent="0.25">
      <c r="A20" s="110" t="s">
        <v>103</v>
      </c>
      <c r="B20" s="98">
        <v>55.696063073722101</v>
      </c>
      <c r="C20" s="98">
        <v>58.433457743636573</v>
      </c>
      <c r="D20" s="98">
        <v>49.714443758656948</v>
      </c>
      <c r="E20" s="98">
        <v>44.493212149642773</v>
      </c>
      <c r="F20" s="98">
        <v>5.670573055156674</v>
      </c>
      <c r="G20" s="98">
        <v>5.9796461415255262</v>
      </c>
    </row>
    <row r="21" spans="1:9" x14ac:dyDescent="0.25">
      <c r="A21" s="110" t="s">
        <v>104</v>
      </c>
      <c r="B21" s="98">
        <v>23.28998452031238</v>
      </c>
      <c r="C21" s="98">
        <v>24.77808593306689</v>
      </c>
      <c r="D21" s="98">
        <v>22.566657496991191</v>
      </c>
      <c r="E21" s="98">
        <v>23.552208486304053</v>
      </c>
      <c r="F21" s="98">
        <v>8.0616004137188781</v>
      </c>
      <c r="G21" s="98">
        <v>6.3925641330969665</v>
      </c>
    </row>
    <row r="22" spans="1:9" x14ac:dyDescent="0.25">
      <c r="A22" s="110" t="s">
        <v>105</v>
      </c>
      <c r="B22" s="98">
        <v>25.735193790128665</v>
      </c>
      <c r="C22" s="98">
        <v>26.385772006926249</v>
      </c>
      <c r="D22" s="98">
        <v>16.333644467295077</v>
      </c>
      <c r="E22" s="98">
        <v>16.576905579745251</v>
      </c>
      <c r="F22" s="98">
        <v>5.5938074808616483</v>
      </c>
      <c r="G22" s="98">
        <v>6.7112293692749807</v>
      </c>
    </row>
    <row r="23" spans="1:9" x14ac:dyDescent="0.25">
      <c r="A23" s="110" t="s">
        <v>106</v>
      </c>
      <c r="B23" s="98">
        <v>48.955975793354163</v>
      </c>
      <c r="C23" s="98">
        <v>48.017886823826366</v>
      </c>
      <c r="D23" s="98">
        <v>39.426024275358834</v>
      </c>
      <c r="E23" s="98">
        <v>42.664825606670107</v>
      </c>
      <c r="F23" s="98">
        <v>7.2531247943075785</v>
      </c>
      <c r="G23" s="98">
        <v>6.5031663012043532</v>
      </c>
    </row>
    <row r="24" spans="1:9" x14ac:dyDescent="0.25">
      <c r="A24" s="110" t="s">
        <v>107</v>
      </c>
      <c r="B24" s="98">
        <v>57.006636186057015</v>
      </c>
      <c r="C24" s="98">
        <v>61.071460945500149</v>
      </c>
      <c r="D24" s="98">
        <v>45.264713117117033</v>
      </c>
      <c r="E24" s="98">
        <v>42.581906243850042</v>
      </c>
      <c r="F24" s="98">
        <v>6.9727672280787534</v>
      </c>
      <c r="G24" s="98">
        <v>8.6587442586532966</v>
      </c>
    </row>
    <row r="25" spans="1:9" x14ac:dyDescent="0.25">
      <c r="A25" s="110" t="s">
        <v>108</v>
      </c>
      <c r="B25" s="98">
        <v>52.493230072625565</v>
      </c>
      <c r="C25" s="98">
        <v>44.04006016333345</v>
      </c>
      <c r="D25" s="98">
        <v>24.94661319338417</v>
      </c>
      <c r="E25" s="98">
        <v>36.860139483533942</v>
      </c>
      <c r="F25" s="98">
        <v>5.3468108120368756</v>
      </c>
      <c r="G25" s="98">
        <v>6.2478352355563764</v>
      </c>
    </row>
    <row r="26" spans="1:9" x14ac:dyDescent="0.25">
      <c r="A26" s="59" t="s">
        <v>76</v>
      </c>
      <c r="B26" s="111">
        <v>40.498649752378377</v>
      </c>
      <c r="C26" s="111">
        <v>41.32096351296115</v>
      </c>
      <c r="D26" s="111">
        <v>40.038179689758351</v>
      </c>
      <c r="E26" s="111">
        <v>38.002502495048446</v>
      </c>
      <c r="F26" s="111">
        <v>6.7651347424493737</v>
      </c>
      <c r="G26" s="111">
        <v>7.3784036840240619</v>
      </c>
    </row>
    <row r="28" spans="1:9" x14ac:dyDescent="0.25">
      <c r="A28" s="208" t="s">
        <v>133</v>
      </c>
      <c r="B28" s="209"/>
      <c r="C28" s="209"/>
      <c r="D28" s="209"/>
      <c r="E28" s="209"/>
      <c r="F28" s="209"/>
      <c r="G28" s="209"/>
      <c r="H28" s="209"/>
      <c r="I28" s="209"/>
    </row>
    <row r="29" spans="1:9" x14ac:dyDescent="0.25">
      <c r="A29" s="114" t="s">
        <v>109</v>
      </c>
      <c r="B29" s="71" t="s">
        <v>139</v>
      </c>
      <c r="C29" s="71" t="s">
        <v>135</v>
      </c>
      <c r="D29" s="71" t="s">
        <v>140</v>
      </c>
      <c r="E29" s="71" t="s">
        <v>136</v>
      </c>
    </row>
    <row r="30" spans="1:9" x14ac:dyDescent="0.25">
      <c r="A30" s="110" t="s">
        <v>102</v>
      </c>
      <c r="B30" s="126">
        <v>10499995</v>
      </c>
      <c r="C30" s="73">
        <v>0.21921286629184109</v>
      </c>
      <c r="D30" s="126">
        <v>10634705</v>
      </c>
      <c r="E30" s="73">
        <v>0.22626053096912421</v>
      </c>
    </row>
    <row r="31" spans="1:9" x14ac:dyDescent="0.25">
      <c r="A31" s="110" t="s">
        <v>103</v>
      </c>
      <c r="B31" s="126">
        <v>2634441</v>
      </c>
      <c r="C31" s="73">
        <v>0.32309510822219972</v>
      </c>
      <c r="D31" s="126">
        <v>2351279</v>
      </c>
      <c r="E31" s="73">
        <v>0.32671537490871988</v>
      </c>
    </row>
    <row r="32" spans="1:9" x14ac:dyDescent="0.25">
      <c r="A32" s="110" t="s">
        <v>104</v>
      </c>
      <c r="B32" s="126">
        <v>2112612.8579899999</v>
      </c>
      <c r="C32" s="73">
        <v>0.12801398939572303</v>
      </c>
      <c r="D32" s="126">
        <v>1788741</v>
      </c>
      <c r="E32" s="73">
        <v>0.12267399248968967</v>
      </c>
    </row>
    <row r="33" spans="1:5" x14ac:dyDescent="0.25">
      <c r="A33" s="110" t="s">
        <v>105</v>
      </c>
      <c r="B33" s="126">
        <v>1462639</v>
      </c>
      <c r="C33" s="73">
        <v>0.22577819954206063</v>
      </c>
      <c r="D33" s="126">
        <v>1525213</v>
      </c>
      <c r="E33" s="73">
        <v>0.23209807417062403</v>
      </c>
    </row>
    <row r="34" spans="1:5" x14ac:dyDescent="0.25">
      <c r="A34" s="110" t="s">
        <v>106</v>
      </c>
      <c r="B34" s="126">
        <v>1027170.8100000002</v>
      </c>
      <c r="C34" s="73">
        <v>0.32938980226667458</v>
      </c>
      <c r="D34" s="126">
        <v>1010177.1099999998</v>
      </c>
      <c r="E34" s="73">
        <v>0.33568700641019283</v>
      </c>
    </row>
    <row r="35" spans="1:5" x14ac:dyDescent="0.25">
      <c r="A35" s="110" t="s">
        <v>107</v>
      </c>
      <c r="B35" s="126">
        <v>867218</v>
      </c>
      <c r="C35" s="73">
        <v>0.19536379549317473</v>
      </c>
      <c r="D35" s="126">
        <v>899397</v>
      </c>
      <c r="E35" s="73">
        <v>0.20091572464662436</v>
      </c>
    </row>
    <row r="36" spans="1:5" x14ac:dyDescent="0.25">
      <c r="A36" s="110" t="s">
        <v>108</v>
      </c>
      <c r="B36" s="126">
        <v>705399</v>
      </c>
      <c r="C36" s="73">
        <v>0.1785145711859529</v>
      </c>
      <c r="D36" s="126">
        <v>259959</v>
      </c>
      <c r="E36" s="73">
        <v>0.14936970830015503</v>
      </c>
    </row>
    <row r="37" spans="1:5" x14ac:dyDescent="0.25">
      <c r="A37" s="59" t="s">
        <v>71</v>
      </c>
      <c r="B37" s="119">
        <v>19309475.667989999</v>
      </c>
      <c r="C37" s="125">
        <v>0.22720821970701852</v>
      </c>
      <c r="D37" s="119">
        <v>18469471.109999999</v>
      </c>
      <c r="E37" s="125">
        <v>0.23316749593702904</v>
      </c>
    </row>
    <row r="39" spans="1:5" x14ac:dyDescent="0.25">
      <c r="A39" s="34" t="s">
        <v>10</v>
      </c>
      <c r="B39" s="34"/>
      <c r="C39" s="7"/>
      <c r="D39" s="7"/>
    </row>
    <row r="40" spans="1:5" ht="15" customHeight="1" x14ac:dyDescent="0.25">
      <c r="A40" s="156" t="s">
        <v>165</v>
      </c>
      <c r="B40" s="156"/>
      <c r="C40" s="156"/>
      <c r="D40" s="156"/>
      <c r="E40" s="156"/>
    </row>
    <row r="41" spans="1:5" x14ac:dyDescent="0.25">
      <c r="A41" s="156"/>
      <c r="B41" s="156"/>
      <c r="C41" s="156"/>
      <c r="D41" s="156"/>
      <c r="E41" s="156"/>
    </row>
    <row r="42" spans="1:5" x14ac:dyDescent="0.25">
      <c r="A42" s="156"/>
      <c r="B42" s="156"/>
      <c r="C42" s="156"/>
      <c r="D42" s="156"/>
      <c r="E42" s="156"/>
    </row>
    <row r="43" spans="1:5" x14ac:dyDescent="0.25">
      <c r="A43" s="156"/>
      <c r="B43" s="156"/>
      <c r="C43" s="156"/>
      <c r="D43" s="156"/>
      <c r="E43" s="156"/>
    </row>
    <row r="44" spans="1:5" x14ac:dyDescent="0.25">
      <c r="A44" s="156"/>
      <c r="B44" s="156"/>
      <c r="C44" s="156"/>
      <c r="D44" s="156"/>
      <c r="E44" s="156"/>
    </row>
    <row r="45" spans="1:5" x14ac:dyDescent="0.25">
      <c r="A45" s="35"/>
      <c r="B45" s="35"/>
      <c r="C45" s="35"/>
      <c r="D45" s="35"/>
    </row>
  </sheetData>
  <mergeCells count="18">
    <mergeCell ref="A40:E44"/>
    <mergeCell ref="A28:I28"/>
    <mergeCell ref="B5:C5"/>
    <mergeCell ref="D5:E5"/>
    <mergeCell ref="F5:G5"/>
    <mergeCell ref="H5:I5"/>
    <mergeCell ref="A16:I16"/>
    <mergeCell ref="A17:A18"/>
    <mergeCell ref="B17:C17"/>
    <mergeCell ref="D17:E17"/>
    <mergeCell ref="F17:G17"/>
    <mergeCell ref="L5:M5"/>
    <mergeCell ref="J5:K5"/>
    <mergeCell ref="J4:M4"/>
    <mergeCell ref="B4:E4"/>
    <mergeCell ref="A1:J1"/>
    <mergeCell ref="A4:A6"/>
    <mergeCell ref="F4:I4"/>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D707D-95BD-43F8-A50A-92BAEE3429AF}">
  <dimension ref="A1:N33"/>
  <sheetViews>
    <sheetView zoomScaleNormal="100" workbookViewId="0">
      <selection sqref="A1:J1"/>
    </sheetView>
  </sheetViews>
  <sheetFormatPr defaultRowHeight="15" x14ac:dyDescent="0.25"/>
  <cols>
    <col min="1" max="1" width="12.28515625" customWidth="1"/>
    <col min="2" max="13" width="19.7109375" customWidth="1"/>
  </cols>
  <sheetData>
    <row r="1" spans="1:13" ht="18.75" x14ac:dyDescent="0.3">
      <c r="A1" s="160" t="s">
        <v>143</v>
      </c>
      <c r="B1" s="160"/>
      <c r="C1" s="160"/>
      <c r="D1" s="160"/>
      <c r="E1" s="160"/>
      <c r="F1" s="160"/>
      <c r="G1" s="160"/>
      <c r="H1" s="160"/>
      <c r="I1" s="160"/>
      <c r="J1" s="160"/>
    </row>
    <row r="2" spans="1:13" ht="15.75" x14ac:dyDescent="0.25">
      <c r="A2" s="21" t="s">
        <v>85</v>
      </c>
      <c r="B2" s="21"/>
      <c r="C2" s="22"/>
      <c r="D2" s="22"/>
      <c r="E2" s="22"/>
    </row>
    <row r="4" spans="1:13" s="52" customFormat="1" x14ac:dyDescent="0.25">
      <c r="A4" s="205" t="s">
        <v>109</v>
      </c>
      <c r="B4" s="202" t="s">
        <v>11</v>
      </c>
      <c r="C4" s="204"/>
      <c r="D4" s="204"/>
      <c r="E4" s="203"/>
      <c r="F4" s="202" t="s">
        <v>36</v>
      </c>
      <c r="G4" s="204"/>
      <c r="H4" s="204"/>
      <c r="I4" s="203"/>
      <c r="J4" s="202" t="s">
        <v>17</v>
      </c>
      <c r="K4" s="204"/>
      <c r="L4" s="204"/>
      <c r="M4" s="203"/>
    </row>
    <row r="5" spans="1:13" s="52" customFormat="1" x14ac:dyDescent="0.25">
      <c r="A5" s="206"/>
      <c r="B5" s="202">
        <v>2021</v>
      </c>
      <c r="C5" s="203"/>
      <c r="D5" s="202">
        <v>2022</v>
      </c>
      <c r="E5" s="203"/>
      <c r="F5" s="202">
        <v>2021</v>
      </c>
      <c r="G5" s="203"/>
      <c r="H5" s="202">
        <v>2022</v>
      </c>
      <c r="I5" s="203"/>
      <c r="J5" s="202">
        <v>2021</v>
      </c>
      <c r="K5" s="203"/>
      <c r="L5" s="202">
        <v>2022</v>
      </c>
      <c r="M5" s="203"/>
    </row>
    <row r="6" spans="1:13" s="52" customFormat="1" x14ac:dyDescent="0.25">
      <c r="A6" s="207"/>
      <c r="B6" s="109" t="s">
        <v>39</v>
      </c>
      <c r="C6" s="96" t="s">
        <v>115</v>
      </c>
      <c r="D6" s="109" t="s">
        <v>39</v>
      </c>
      <c r="E6" s="96" t="s">
        <v>115</v>
      </c>
      <c r="F6" s="109" t="s">
        <v>39</v>
      </c>
      <c r="G6" s="96" t="s">
        <v>115</v>
      </c>
      <c r="H6" s="109" t="s">
        <v>39</v>
      </c>
      <c r="I6" s="96" t="s">
        <v>115</v>
      </c>
      <c r="J6" s="109" t="s">
        <v>39</v>
      </c>
      <c r="K6" s="96" t="s">
        <v>115</v>
      </c>
      <c r="L6" s="109" t="s">
        <v>39</v>
      </c>
      <c r="M6" s="96" t="s">
        <v>115</v>
      </c>
    </row>
    <row r="7" spans="1:13" s="112" customFormat="1" x14ac:dyDescent="0.25">
      <c r="A7" s="113" t="s">
        <v>104</v>
      </c>
      <c r="B7" s="128">
        <v>86165450.349153042</v>
      </c>
      <c r="C7" s="73">
        <v>5.2053853716863434E-2</v>
      </c>
      <c r="D7" s="128">
        <v>102511996.68028602</v>
      </c>
      <c r="E7" s="73">
        <v>5.7142261310147449E-2</v>
      </c>
      <c r="F7" s="128">
        <v>226437255.39000005</v>
      </c>
      <c r="G7" s="73">
        <v>0.13679417586001125</v>
      </c>
      <c r="H7" s="128">
        <v>247385249.21000001</v>
      </c>
      <c r="I7" s="73">
        <v>0.13789754382330041</v>
      </c>
      <c r="J7" s="128">
        <v>107693137.58000001</v>
      </c>
      <c r="K7" s="73">
        <v>6.5059055656110448E-2</v>
      </c>
      <c r="L7" s="128">
        <v>97120248.349999994</v>
      </c>
      <c r="M7" s="73">
        <v>5.4136791687224718E-2</v>
      </c>
    </row>
    <row r="8" spans="1:13" s="112" customFormat="1" x14ac:dyDescent="0.25">
      <c r="A8" s="113" t="s">
        <v>108</v>
      </c>
      <c r="B8" s="128">
        <v>78520826</v>
      </c>
      <c r="C8" s="73">
        <v>0.10847897329638839</v>
      </c>
      <c r="D8" s="128">
        <v>83106966</v>
      </c>
      <c r="E8" s="73">
        <v>0.10757681025191952</v>
      </c>
      <c r="F8" s="128">
        <v>88804977</v>
      </c>
      <c r="G8" s="73">
        <v>0.12268684907325586</v>
      </c>
      <c r="H8" s="128">
        <v>122609622</v>
      </c>
      <c r="I8" s="73">
        <v>0.15871054709124596</v>
      </c>
      <c r="J8" s="128">
        <v>43111712</v>
      </c>
      <c r="K8" s="73">
        <v>5.9560176491388242E-2</v>
      </c>
      <c r="L8" s="128">
        <v>50863040</v>
      </c>
      <c r="M8" s="73">
        <v>6.5839048954281318E-2</v>
      </c>
    </row>
    <row r="9" spans="1:13" s="112" customFormat="1" x14ac:dyDescent="0.25">
      <c r="A9" s="113" t="s">
        <v>106</v>
      </c>
      <c r="B9" s="128">
        <v>19439742.09</v>
      </c>
      <c r="C9" s="73">
        <v>9.8069049111359996E-2</v>
      </c>
      <c r="D9" s="128">
        <v>22477166.740000002</v>
      </c>
      <c r="E9" s="73">
        <v>9.9633564687456516E-2</v>
      </c>
      <c r="F9" s="128">
        <v>27450874.539999999</v>
      </c>
      <c r="G9" s="73">
        <v>0.13848337858339568</v>
      </c>
      <c r="H9" s="128">
        <v>31712862.289999999</v>
      </c>
      <c r="I9" s="73">
        <v>0.14057223283271844</v>
      </c>
      <c r="J9" s="128">
        <v>9796663.6999999993</v>
      </c>
      <c r="K9" s="73">
        <v>4.9421925922412152E-2</v>
      </c>
      <c r="L9" s="128">
        <v>11912256.93</v>
      </c>
      <c r="M9" s="73">
        <v>5.280294599125962E-2</v>
      </c>
    </row>
    <row r="10" spans="1:13" s="112" customFormat="1" x14ac:dyDescent="0.25">
      <c r="A10" s="114" t="s">
        <v>76</v>
      </c>
      <c r="B10" s="129">
        <v>184126018.43915305</v>
      </c>
      <c r="C10" s="125">
        <v>7.1439410715525398E-2</v>
      </c>
      <c r="D10" s="129">
        <v>208096129.42028606</v>
      </c>
      <c r="E10" s="125">
        <v>7.4529979733618926E-2</v>
      </c>
      <c r="F10" s="129">
        <v>342693106.93000001</v>
      </c>
      <c r="G10" s="125">
        <v>0.1329621626692703</v>
      </c>
      <c r="H10" s="129">
        <v>401707733.5</v>
      </c>
      <c r="I10" s="125">
        <v>0.14387230228643741</v>
      </c>
      <c r="J10" s="129">
        <v>160601513.28000003</v>
      </c>
      <c r="K10" s="125">
        <v>6.2312092370238971E-2</v>
      </c>
      <c r="L10" s="129">
        <v>159895545.28</v>
      </c>
      <c r="M10" s="125">
        <v>5.7266859227092522E-2</v>
      </c>
    </row>
    <row r="12" spans="1:13" x14ac:dyDescent="0.25">
      <c r="A12" s="208" t="s">
        <v>117</v>
      </c>
      <c r="B12" s="209"/>
      <c r="C12" s="209"/>
      <c r="D12" s="209"/>
      <c r="E12" s="209"/>
      <c r="F12" s="209"/>
      <c r="G12" s="209"/>
      <c r="H12" s="209"/>
      <c r="I12" s="209"/>
    </row>
    <row r="13" spans="1:13" x14ac:dyDescent="0.25">
      <c r="A13" s="165" t="s">
        <v>109</v>
      </c>
      <c r="B13" s="210" t="s">
        <v>22</v>
      </c>
      <c r="C13" s="210"/>
      <c r="D13" s="210" t="s">
        <v>23</v>
      </c>
      <c r="E13" s="210"/>
      <c r="F13" s="210" t="s">
        <v>24</v>
      </c>
      <c r="G13" s="210"/>
    </row>
    <row r="14" spans="1:13" x14ac:dyDescent="0.25">
      <c r="A14" s="165"/>
      <c r="B14" s="109">
        <v>2021</v>
      </c>
      <c r="C14" s="109">
        <v>2022</v>
      </c>
      <c r="D14" s="109">
        <v>2021</v>
      </c>
      <c r="E14" s="109">
        <v>2022</v>
      </c>
      <c r="F14" s="109">
        <v>2021</v>
      </c>
      <c r="G14" s="109">
        <v>2022</v>
      </c>
    </row>
    <row r="15" spans="1:13" x14ac:dyDescent="0.25">
      <c r="A15" s="113" t="s">
        <v>104</v>
      </c>
      <c r="B15" s="77">
        <v>23.475526251468999</v>
      </c>
      <c r="C15" s="77">
        <v>26.013010205634785</v>
      </c>
      <c r="D15" s="77">
        <v>61.692171417645085</v>
      </c>
      <c r="E15" s="77">
        <v>62.775433323120403</v>
      </c>
      <c r="F15" s="77">
        <v>29.340682003261914</v>
      </c>
      <c r="G15" s="77">
        <v>24.644822979905751</v>
      </c>
    </row>
    <row r="16" spans="1:13" x14ac:dyDescent="0.25">
      <c r="A16" s="113" t="s">
        <v>108</v>
      </c>
      <c r="B16" s="77">
        <v>55.525457503883985</v>
      </c>
      <c r="C16" s="77">
        <v>57.080763540606362</v>
      </c>
      <c r="D16" s="77">
        <v>62.797823555076896</v>
      </c>
      <c r="E16" s="77">
        <v>84.212565781611232</v>
      </c>
      <c r="F16" s="77">
        <v>30.486148128086239</v>
      </c>
      <c r="G16" s="77">
        <v>34.934510293594442</v>
      </c>
    </row>
    <row r="17" spans="1:14" x14ac:dyDescent="0.25">
      <c r="A17" s="113" t="s">
        <v>106</v>
      </c>
      <c r="B17" s="77">
        <v>40.978433127084429</v>
      </c>
      <c r="C17" s="77">
        <v>43.315166304569445</v>
      </c>
      <c r="D17" s="77">
        <v>57.865676479114981</v>
      </c>
      <c r="E17" s="77">
        <v>61.113036174649949</v>
      </c>
      <c r="F17" s="77">
        <v>20.651093334489065</v>
      </c>
      <c r="G17" s="77">
        <v>22.955802034759021</v>
      </c>
    </row>
    <row r="18" spans="1:14" x14ac:dyDescent="0.25">
      <c r="A18" s="59" t="s">
        <v>76</v>
      </c>
      <c r="B18" s="60">
        <v>33.122338108000001</v>
      </c>
      <c r="C18" s="60">
        <v>35.177087202000003</v>
      </c>
      <c r="D18" s="60">
        <v>61.646892987000001</v>
      </c>
      <c r="E18" s="60">
        <v>67.905674220999998</v>
      </c>
      <c r="F18" s="60">
        <v>28.890526546</v>
      </c>
      <c r="G18" s="60">
        <v>27.029140596000001</v>
      </c>
    </row>
    <row r="20" spans="1:14" x14ac:dyDescent="0.25">
      <c r="A20" s="208" t="s">
        <v>132</v>
      </c>
      <c r="B20" s="209"/>
      <c r="C20" s="209"/>
      <c r="D20" s="209"/>
      <c r="E20" s="209"/>
      <c r="F20" s="209"/>
      <c r="G20" s="209"/>
      <c r="H20" s="209"/>
      <c r="I20" s="209"/>
    </row>
    <row r="21" spans="1:14" x14ac:dyDescent="0.25">
      <c r="A21" s="114" t="s">
        <v>109</v>
      </c>
      <c r="B21" s="71" t="s">
        <v>139</v>
      </c>
      <c r="C21" s="71" t="s">
        <v>137</v>
      </c>
      <c r="D21" s="71" t="s">
        <v>140</v>
      </c>
      <c r="E21" s="71" t="s">
        <v>138</v>
      </c>
    </row>
    <row r="22" spans="1:14" x14ac:dyDescent="0.25">
      <c r="A22" s="113" t="s">
        <v>104</v>
      </c>
      <c r="B22" s="88">
        <v>3670437.4345499999</v>
      </c>
      <c r="C22" s="130">
        <v>0.23317022557147238</v>
      </c>
      <c r="D22" s="88">
        <v>3940797.1576500004</v>
      </c>
      <c r="E22" s="130">
        <v>0.22726160844930793</v>
      </c>
    </row>
    <row r="23" spans="1:14" x14ac:dyDescent="0.25">
      <c r="A23" s="113" t="s">
        <v>108</v>
      </c>
      <c r="B23" s="88">
        <v>1414141</v>
      </c>
      <c r="C23" s="130">
        <v>0.29704817270696487</v>
      </c>
      <c r="D23" s="88">
        <v>1455954</v>
      </c>
      <c r="E23" s="130">
        <v>0.29124271783311834</v>
      </c>
    </row>
    <row r="24" spans="1:14" x14ac:dyDescent="0.25">
      <c r="A24" s="113" t="s">
        <v>106</v>
      </c>
      <c r="B24" s="88">
        <v>474389.58999999997</v>
      </c>
      <c r="C24" s="130">
        <v>0.29056341645270928</v>
      </c>
      <c r="D24" s="88">
        <v>518921.4</v>
      </c>
      <c r="E24" s="130">
        <v>0.28117271710127972</v>
      </c>
    </row>
    <row r="25" spans="1:14" x14ac:dyDescent="0.25">
      <c r="A25" s="59" t="s">
        <v>71</v>
      </c>
      <c r="B25" s="115">
        <v>5558968.0245500002</v>
      </c>
      <c r="C25" s="61">
        <v>0.25431788399999999</v>
      </c>
      <c r="D25" s="115">
        <v>5915672.5576500008</v>
      </c>
      <c r="E25" s="61">
        <v>0.24773758600000001</v>
      </c>
    </row>
    <row r="27" spans="1:14" x14ac:dyDescent="0.25">
      <c r="A27" s="34" t="s">
        <v>10</v>
      </c>
      <c r="B27" s="34"/>
      <c r="C27" s="7"/>
      <c r="D27" s="7"/>
      <c r="J27" s="127"/>
      <c r="K27" s="127"/>
      <c r="L27" s="127"/>
      <c r="M27" s="127"/>
      <c r="N27" s="127"/>
    </row>
    <row r="28" spans="1:14" ht="15" customHeight="1" x14ac:dyDescent="0.25">
      <c r="A28" s="156" t="s">
        <v>165</v>
      </c>
      <c r="B28" s="156"/>
      <c r="C28" s="156"/>
      <c r="D28" s="156"/>
      <c r="E28" s="156"/>
    </row>
    <row r="29" spans="1:14" x14ac:dyDescent="0.25">
      <c r="A29" s="156"/>
      <c r="B29" s="156"/>
      <c r="C29" s="156"/>
      <c r="D29" s="156"/>
      <c r="E29" s="156"/>
    </row>
    <row r="30" spans="1:14" x14ac:dyDescent="0.25">
      <c r="A30" s="156"/>
      <c r="B30" s="156"/>
      <c r="C30" s="156"/>
      <c r="D30" s="156"/>
      <c r="E30" s="156"/>
    </row>
    <row r="31" spans="1:14" x14ac:dyDescent="0.25">
      <c r="A31" s="156"/>
      <c r="B31" s="156"/>
      <c r="C31" s="156"/>
      <c r="D31" s="156"/>
      <c r="E31" s="156"/>
    </row>
    <row r="32" spans="1:14" x14ac:dyDescent="0.25">
      <c r="A32" s="156"/>
      <c r="B32" s="156"/>
      <c r="C32" s="156"/>
      <c r="D32" s="156"/>
      <c r="E32" s="156"/>
    </row>
    <row r="33" spans="1:11" x14ac:dyDescent="0.25">
      <c r="A33" s="156"/>
      <c r="B33" s="156"/>
      <c r="C33" s="156"/>
      <c r="D33" s="156"/>
      <c r="E33" s="156"/>
      <c r="K33" s="131"/>
    </row>
  </sheetData>
  <mergeCells count="18">
    <mergeCell ref="L5:M5"/>
    <mergeCell ref="A12:I12"/>
    <mergeCell ref="A13:A14"/>
    <mergeCell ref="B13:C13"/>
    <mergeCell ref="D13:E13"/>
    <mergeCell ref="F13:G13"/>
    <mergeCell ref="A4:A6"/>
    <mergeCell ref="B4:E4"/>
    <mergeCell ref="F4:I4"/>
    <mergeCell ref="J4:M4"/>
    <mergeCell ref="B5:C5"/>
    <mergeCell ref="D5:E5"/>
    <mergeCell ref="F5:G5"/>
    <mergeCell ref="H5:I5"/>
    <mergeCell ref="J5:K5"/>
    <mergeCell ref="A20:I20"/>
    <mergeCell ref="A1:J1"/>
    <mergeCell ref="A28:E3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9DAE-8434-4132-840C-555D1FD14CF6}">
  <dimension ref="A1:M42"/>
  <sheetViews>
    <sheetView zoomScaleNormal="100" workbookViewId="0">
      <selection sqref="A1:J1"/>
    </sheetView>
  </sheetViews>
  <sheetFormatPr defaultRowHeight="15" x14ac:dyDescent="0.25"/>
  <cols>
    <col min="1" max="1" width="15.5703125" customWidth="1"/>
    <col min="2" max="13" width="20.140625" customWidth="1"/>
  </cols>
  <sheetData>
    <row r="1" spans="1:13" ht="18.75" x14ac:dyDescent="0.3">
      <c r="A1" s="160" t="s">
        <v>143</v>
      </c>
      <c r="B1" s="160"/>
      <c r="C1" s="160"/>
      <c r="D1" s="160"/>
      <c r="E1" s="160"/>
      <c r="F1" s="160"/>
      <c r="G1" s="160"/>
      <c r="H1" s="160"/>
      <c r="I1" s="160"/>
      <c r="J1" s="160"/>
    </row>
    <row r="2" spans="1:13" ht="15.75" x14ac:dyDescent="0.25">
      <c r="A2" s="21" t="s">
        <v>86</v>
      </c>
      <c r="B2" s="21"/>
      <c r="C2" s="22"/>
      <c r="D2" s="22"/>
      <c r="E2" s="22"/>
    </row>
    <row r="4" spans="1:13" s="52" customFormat="1" x14ac:dyDescent="0.25">
      <c r="A4" s="205" t="s">
        <v>109</v>
      </c>
      <c r="B4" s="202" t="s">
        <v>11</v>
      </c>
      <c r="C4" s="204"/>
      <c r="D4" s="204"/>
      <c r="E4" s="203"/>
      <c r="F4" s="202" t="s">
        <v>36</v>
      </c>
      <c r="G4" s="204"/>
      <c r="H4" s="204"/>
      <c r="I4" s="203"/>
      <c r="J4" s="202" t="s">
        <v>17</v>
      </c>
      <c r="K4" s="204"/>
      <c r="L4" s="204"/>
      <c r="M4" s="203"/>
    </row>
    <row r="5" spans="1:13" s="52" customFormat="1" x14ac:dyDescent="0.25">
      <c r="A5" s="206"/>
      <c r="B5" s="202">
        <v>2021</v>
      </c>
      <c r="C5" s="203"/>
      <c r="D5" s="202">
        <v>2022</v>
      </c>
      <c r="E5" s="203"/>
      <c r="F5" s="202">
        <v>2021</v>
      </c>
      <c r="G5" s="203"/>
      <c r="H5" s="202">
        <v>2022</v>
      </c>
      <c r="I5" s="203"/>
      <c r="J5" s="202">
        <v>2021</v>
      </c>
      <c r="K5" s="203"/>
      <c r="L5" s="202">
        <v>2022</v>
      </c>
      <c r="M5" s="203"/>
    </row>
    <row r="6" spans="1:13" s="52" customFormat="1" x14ac:dyDescent="0.25">
      <c r="A6" s="207"/>
      <c r="B6" s="109" t="s">
        <v>39</v>
      </c>
      <c r="C6" s="96" t="s">
        <v>115</v>
      </c>
      <c r="D6" s="109" t="s">
        <v>39</v>
      </c>
      <c r="E6" s="96" t="s">
        <v>115</v>
      </c>
      <c r="F6" s="109" t="s">
        <v>39</v>
      </c>
      <c r="G6" s="96" t="s">
        <v>115</v>
      </c>
      <c r="H6" s="109" t="s">
        <v>39</v>
      </c>
      <c r="I6" s="96" t="s">
        <v>115</v>
      </c>
      <c r="J6" s="109" t="s">
        <v>39</v>
      </c>
      <c r="K6" s="96" t="s">
        <v>115</v>
      </c>
      <c r="L6" s="109" t="s">
        <v>39</v>
      </c>
      <c r="M6" s="96" t="s">
        <v>115</v>
      </c>
    </row>
    <row r="7" spans="1:13" x14ac:dyDescent="0.25">
      <c r="A7" s="27" t="s">
        <v>119</v>
      </c>
      <c r="B7" s="98">
        <v>51896778.599999882</v>
      </c>
      <c r="C7" s="73">
        <v>3.839344285103781E-2</v>
      </c>
      <c r="D7" s="98">
        <v>63136739.729999892</v>
      </c>
      <c r="E7" s="73">
        <v>4.0918317998938358E-2</v>
      </c>
      <c r="F7" s="98">
        <v>30330603.453956727</v>
      </c>
      <c r="G7" s="73">
        <v>2.2438700855065795E-2</v>
      </c>
      <c r="H7" s="98">
        <v>30472974.555206235</v>
      </c>
      <c r="I7" s="73">
        <v>1.9749243761331102E-2</v>
      </c>
      <c r="J7" s="98">
        <v>1845683.2710344803</v>
      </c>
      <c r="K7" s="73">
        <v>1.3654438117201172E-3</v>
      </c>
      <c r="L7" s="98">
        <v>2702719.6436260864</v>
      </c>
      <c r="M7" s="73">
        <v>1.7516067873128004E-3</v>
      </c>
    </row>
    <row r="8" spans="1:13" x14ac:dyDescent="0.25">
      <c r="A8" s="27" t="s">
        <v>102</v>
      </c>
      <c r="B8" s="98">
        <v>27931226.300000001</v>
      </c>
      <c r="C8" s="73">
        <v>3.5671257781755041E-2</v>
      </c>
      <c r="D8" s="98">
        <v>31810440.780000009</v>
      </c>
      <c r="E8" s="73">
        <v>3.5651026868085245E-2</v>
      </c>
      <c r="F8" s="98">
        <v>19214524.450000003</v>
      </c>
      <c r="G8" s="73">
        <v>2.4539067760508071E-2</v>
      </c>
      <c r="H8" s="98">
        <v>19769003.969999999</v>
      </c>
      <c r="I8" s="73">
        <v>2.2155785157584779E-2</v>
      </c>
      <c r="J8" s="98">
        <v>1616195.0899999999</v>
      </c>
      <c r="K8" s="73">
        <v>2.0640594530930705E-3</v>
      </c>
      <c r="L8" s="98">
        <v>1719957.72</v>
      </c>
      <c r="M8" s="73">
        <v>1.927614248157256E-3</v>
      </c>
    </row>
    <row r="9" spans="1:13" x14ac:dyDescent="0.25">
      <c r="A9" s="27" t="s">
        <v>108</v>
      </c>
      <c r="B9" s="98">
        <v>10018316</v>
      </c>
      <c r="C9" s="73">
        <v>5.8888943294228696E-2</v>
      </c>
      <c r="D9" s="98">
        <v>12976447</v>
      </c>
      <c r="E9" s="73">
        <v>7.2431069916180785E-2</v>
      </c>
      <c r="F9" s="98">
        <v>3067183</v>
      </c>
      <c r="G9" s="73">
        <v>1.8029294120890403E-2</v>
      </c>
      <c r="H9" s="98">
        <v>3256919</v>
      </c>
      <c r="I9" s="73">
        <v>1.817925413638553E-2</v>
      </c>
      <c r="J9" s="98">
        <v>354565</v>
      </c>
      <c r="K9" s="73">
        <v>2.0841784366871833E-3</v>
      </c>
      <c r="L9" s="98">
        <v>436592</v>
      </c>
      <c r="M9" s="73">
        <v>2.4369402253825874E-3</v>
      </c>
    </row>
    <row r="10" spans="1:13" x14ac:dyDescent="0.25">
      <c r="A10" s="27" t="s">
        <v>103</v>
      </c>
      <c r="B10" s="98">
        <v>5412532.2899999879</v>
      </c>
      <c r="C10" s="73">
        <v>4.3343369258066256E-2</v>
      </c>
      <c r="D10" s="116" t="s">
        <v>120</v>
      </c>
      <c r="E10" s="116" t="s">
        <v>120</v>
      </c>
      <c r="F10" s="98">
        <v>3411836.46</v>
      </c>
      <c r="G10" s="73">
        <v>2.7321867032023547E-2</v>
      </c>
      <c r="H10" s="116" t="s">
        <v>120</v>
      </c>
      <c r="I10" s="116" t="s">
        <v>120</v>
      </c>
      <c r="J10" s="98">
        <v>344472.81</v>
      </c>
      <c r="K10" s="73">
        <v>2.7585262134655515E-3</v>
      </c>
      <c r="L10" s="116" t="s">
        <v>120</v>
      </c>
      <c r="M10" s="116" t="s">
        <v>120</v>
      </c>
    </row>
    <row r="11" spans="1:13" x14ac:dyDescent="0.25">
      <c r="A11" s="68" t="s">
        <v>76</v>
      </c>
      <c r="B11" s="60">
        <v>95258853.189999878</v>
      </c>
      <c r="C11" s="125">
        <v>3.9205611187088034E-2</v>
      </c>
      <c r="D11" s="60">
        <v>107923627.5099999</v>
      </c>
      <c r="E11" s="125">
        <v>4.1280092689852887E-2</v>
      </c>
      <c r="F11" s="60">
        <v>56024147.363956727</v>
      </c>
      <c r="G11" s="125">
        <v>2.3057814209230816E-2</v>
      </c>
      <c r="H11" s="60">
        <v>53498897.525206238</v>
      </c>
      <c r="I11" s="125">
        <v>2.0462983867372574E-2</v>
      </c>
      <c r="J11" s="60">
        <v>4160916.17103448</v>
      </c>
      <c r="K11" s="125">
        <v>1.7125049916176217E-3</v>
      </c>
      <c r="L11" s="60">
        <v>4859269.3636260862</v>
      </c>
      <c r="M11" s="125">
        <v>1.8586392466919356E-3</v>
      </c>
    </row>
    <row r="13" spans="1:13" x14ac:dyDescent="0.25">
      <c r="A13" s="208" t="s">
        <v>118</v>
      </c>
      <c r="B13" s="209"/>
      <c r="C13" s="209"/>
      <c r="D13" s="209"/>
      <c r="E13" s="209"/>
      <c r="F13" s="209"/>
      <c r="G13" s="209"/>
      <c r="H13" s="209"/>
      <c r="I13" s="209"/>
    </row>
    <row r="14" spans="1:13" x14ac:dyDescent="0.25">
      <c r="A14" s="165" t="s">
        <v>109</v>
      </c>
      <c r="B14" s="210" t="s">
        <v>22</v>
      </c>
      <c r="C14" s="210"/>
      <c r="D14" s="210" t="s">
        <v>23</v>
      </c>
      <c r="E14" s="210"/>
      <c r="F14" s="210" t="s">
        <v>24</v>
      </c>
      <c r="G14" s="210"/>
    </row>
    <row r="15" spans="1:13" x14ac:dyDescent="0.25">
      <c r="A15" s="165"/>
      <c r="B15" s="109">
        <v>2021</v>
      </c>
      <c r="C15" s="109">
        <v>2022</v>
      </c>
      <c r="D15" s="109">
        <v>2021</v>
      </c>
      <c r="E15" s="109">
        <v>2022</v>
      </c>
      <c r="F15" s="109">
        <v>2021</v>
      </c>
      <c r="G15" s="109">
        <v>2022</v>
      </c>
    </row>
    <row r="16" spans="1:13" x14ac:dyDescent="0.25">
      <c r="A16" s="27" t="s">
        <v>119</v>
      </c>
      <c r="B16" s="98">
        <v>44.306423634974266</v>
      </c>
      <c r="C16" s="98">
        <v>50.080343465462605</v>
      </c>
      <c r="D16" s="98">
        <v>25.894489060548807</v>
      </c>
      <c r="E16" s="98">
        <v>24.171299288897149</v>
      </c>
      <c r="F16" s="98">
        <v>1.5757360496830317</v>
      </c>
      <c r="G16" s="98">
        <v>2.143809272104892</v>
      </c>
    </row>
    <row r="17" spans="1:11" x14ac:dyDescent="0.25">
      <c r="A17" s="27" t="s">
        <v>102</v>
      </c>
      <c r="B17" s="98">
        <v>34.853605436574341</v>
      </c>
      <c r="C17" s="98">
        <v>36.609465826843433</v>
      </c>
      <c r="D17" s="98">
        <v>23.976586156251603</v>
      </c>
      <c r="E17" s="98">
        <v>22.751419267521602</v>
      </c>
      <c r="F17" s="98">
        <v>2.0167473268221219</v>
      </c>
      <c r="G17" s="98">
        <v>1.9794360540123119</v>
      </c>
    </row>
    <row r="18" spans="1:11" x14ac:dyDescent="0.25">
      <c r="A18" s="27" t="s">
        <v>108</v>
      </c>
      <c r="B18" s="98">
        <v>66.635511656523335</v>
      </c>
      <c r="C18" s="98">
        <v>87.046433003521713</v>
      </c>
      <c r="D18" s="98">
        <v>20.400964448435264</v>
      </c>
      <c r="E18" s="98">
        <v>21.847519704846555</v>
      </c>
      <c r="F18" s="98">
        <v>2.3583424789650471</v>
      </c>
      <c r="G18" s="98">
        <v>2.9286734865000836</v>
      </c>
    </row>
    <row r="19" spans="1:11" x14ac:dyDescent="0.25">
      <c r="A19" s="27" t="s">
        <v>103</v>
      </c>
      <c r="B19" s="98">
        <v>48.377582341952504</v>
      </c>
      <c r="C19" s="116" t="s">
        <v>120</v>
      </c>
      <c r="D19" s="98">
        <v>30.495226714098013</v>
      </c>
      <c r="E19" s="116" t="s">
        <v>120</v>
      </c>
      <c r="F19" s="98">
        <v>3.0789214433192411</v>
      </c>
      <c r="G19" s="116" t="s">
        <v>120</v>
      </c>
    </row>
    <row r="20" spans="1:11" x14ac:dyDescent="0.25">
      <c r="A20" s="59" t="s">
        <v>76</v>
      </c>
      <c r="B20" s="60">
        <v>42.622783906000002</v>
      </c>
      <c r="C20" s="60">
        <v>47.361991308999997</v>
      </c>
      <c r="D20" s="60">
        <v>25.067540145999999</v>
      </c>
      <c r="E20" s="60">
        <v>23.477846121999999</v>
      </c>
      <c r="F20" s="60">
        <v>1.861767435</v>
      </c>
      <c r="G20" s="60">
        <v>2.1324771849999999</v>
      </c>
    </row>
    <row r="22" spans="1:11" x14ac:dyDescent="0.25">
      <c r="A22" s="208" t="s">
        <v>134</v>
      </c>
      <c r="B22" s="209"/>
      <c r="C22" s="209"/>
      <c r="D22" s="209"/>
      <c r="E22" s="209"/>
      <c r="F22" s="209"/>
      <c r="G22" s="209"/>
      <c r="H22" s="209"/>
      <c r="I22" s="209"/>
    </row>
    <row r="23" spans="1:11" x14ac:dyDescent="0.25">
      <c r="A23" s="62" t="s">
        <v>109</v>
      </c>
      <c r="B23" s="67" t="s">
        <v>139</v>
      </c>
      <c r="C23" s="67" t="s">
        <v>137</v>
      </c>
      <c r="D23" s="67" t="s">
        <v>140</v>
      </c>
      <c r="E23" s="67" t="s">
        <v>138</v>
      </c>
    </row>
    <row r="24" spans="1:11" x14ac:dyDescent="0.25">
      <c r="A24" s="27" t="s">
        <v>119</v>
      </c>
      <c r="B24" s="117">
        <v>1171315</v>
      </c>
      <c r="C24" s="133">
        <v>0.124015316</v>
      </c>
      <c r="D24" s="117">
        <v>1260709</v>
      </c>
      <c r="E24" s="133">
        <v>0.128664902</v>
      </c>
    </row>
    <row r="25" spans="1:11" x14ac:dyDescent="0.25">
      <c r="A25" s="27" t="s">
        <v>102</v>
      </c>
      <c r="B25" s="117">
        <v>801387</v>
      </c>
      <c r="C25" s="133">
        <v>0.15568757699999999</v>
      </c>
      <c r="D25" s="117">
        <v>868913</v>
      </c>
      <c r="E25" s="133">
        <v>0.1560559</v>
      </c>
    </row>
    <row r="26" spans="1:11" x14ac:dyDescent="0.25">
      <c r="A26" s="27" t="s">
        <v>108</v>
      </c>
      <c r="B26" s="117">
        <v>150345</v>
      </c>
      <c r="C26" s="133">
        <v>0.15159799099999999</v>
      </c>
      <c r="D26" s="117">
        <v>149075</v>
      </c>
      <c r="E26" s="133">
        <v>0.15559282199999999</v>
      </c>
    </row>
    <row r="27" spans="1:11" x14ac:dyDescent="0.25">
      <c r="A27" s="27" t="s">
        <v>103</v>
      </c>
      <c r="B27" s="117">
        <v>111881</v>
      </c>
      <c r="C27" s="133">
        <v>0.42748992200000002</v>
      </c>
      <c r="D27" s="116" t="s">
        <v>120</v>
      </c>
      <c r="E27" s="132" t="s">
        <v>120</v>
      </c>
    </row>
    <row r="28" spans="1:11" x14ac:dyDescent="0.25">
      <c r="A28" s="59" t="s">
        <v>71</v>
      </c>
      <c r="B28" s="118">
        <v>2234928</v>
      </c>
      <c r="C28" s="61">
        <v>0.152419675</v>
      </c>
      <c r="D28" s="118">
        <v>2278697</v>
      </c>
      <c r="E28" s="61">
        <v>0.14087129600000001</v>
      </c>
    </row>
    <row r="30" spans="1:11" x14ac:dyDescent="0.25">
      <c r="A30" s="34" t="s">
        <v>10</v>
      </c>
      <c r="B30" s="34"/>
      <c r="C30" s="7"/>
      <c r="D30" s="7"/>
      <c r="K30" s="127"/>
    </row>
    <row r="31" spans="1:11" ht="15" customHeight="1" x14ac:dyDescent="0.25">
      <c r="A31" s="156" t="s">
        <v>166</v>
      </c>
      <c r="B31" s="156"/>
      <c r="C31" s="156"/>
      <c r="D31" s="156"/>
      <c r="E31" s="156"/>
      <c r="F31" s="35"/>
    </row>
    <row r="32" spans="1:11" x14ac:dyDescent="0.25">
      <c r="A32" s="156"/>
      <c r="B32" s="156"/>
      <c r="C32" s="156"/>
      <c r="D32" s="156"/>
      <c r="E32" s="156"/>
      <c r="F32" s="35"/>
      <c r="K32" s="127"/>
    </row>
    <row r="33" spans="1:12" x14ac:dyDescent="0.25">
      <c r="A33" s="156"/>
      <c r="B33" s="156"/>
      <c r="C33" s="156"/>
      <c r="D33" s="156"/>
      <c r="E33" s="156"/>
      <c r="F33" s="35"/>
    </row>
    <row r="34" spans="1:12" x14ac:dyDescent="0.25">
      <c r="A34" s="156"/>
      <c r="B34" s="156"/>
      <c r="C34" s="156"/>
      <c r="D34" s="156"/>
      <c r="E34" s="156"/>
      <c r="F34" s="35"/>
      <c r="K34" s="127"/>
    </row>
    <row r="35" spans="1:12" x14ac:dyDescent="0.25">
      <c r="A35" s="156"/>
      <c r="B35" s="156"/>
      <c r="C35" s="156"/>
      <c r="D35" s="156"/>
      <c r="E35" s="156"/>
      <c r="F35" s="35"/>
    </row>
    <row r="36" spans="1:12" x14ac:dyDescent="0.25">
      <c r="A36" s="156"/>
      <c r="B36" s="156"/>
      <c r="C36" s="156"/>
      <c r="D36" s="156"/>
      <c r="E36" s="156"/>
      <c r="F36" s="35"/>
      <c r="K36" s="127"/>
    </row>
    <row r="37" spans="1:12" x14ac:dyDescent="0.25">
      <c r="A37" s="156"/>
      <c r="B37" s="156"/>
      <c r="C37" s="156"/>
      <c r="D37" s="156"/>
      <c r="E37" s="156"/>
      <c r="F37" s="35"/>
    </row>
    <row r="38" spans="1:12" x14ac:dyDescent="0.25">
      <c r="A38" s="35"/>
      <c r="B38" s="35"/>
      <c r="C38" s="35"/>
      <c r="D38" s="35"/>
      <c r="E38" s="35"/>
      <c r="K38" s="127"/>
      <c r="L38" s="127"/>
    </row>
    <row r="40" spans="1:12" x14ac:dyDescent="0.25">
      <c r="K40" s="127"/>
    </row>
    <row r="42" spans="1:12" x14ac:dyDescent="0.25">
      <c r="K42" s="127"/>
    </row>
  </sheetData>
  <mergeCells count="18">
    <mergeCell ref="A22:I22"/>
    <mergeCell ref="A31:E37"/>
    <mergeCell ref="A1:J1"/>
    <mergeCell ref="L5:M5"/>
    <mergeCell ref="A13:I13"/>
    <mergeCell ref="A14:A15"/>
    <mergeCell ref="B14:C14"/>
    <mergeCell ref="D14:E14"/>
    <mergeCell ref="F14:G14"/>
    <mergeCell ref="A4:A6"/>
    <mergeCell ref="B4:E4"/>
    <mergeCell ref="F4:I4"/>
    <mergeCell ref="J4:M4"/>
    <mergeCell ref="B5:C5"/>
    <mergeCell ref="D5:E5"/>
    <mergeCell ref="F5:G5"/>
    <mergeCell ref="H5:I5"/>
    <mergeCell ref="J5:K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B7A9C-ACC9-4638-AC2B-F48AC884EA1F}">
  <dimension ref="A1:M54"/>
  <sheetViews>
    <sheetView zoomScaleNormal="100" workbookViewId="0">
      <selection sqref="A1:J1"/>
    </sheetView>
  </sheetViews>
  <sheetFormatPr defaultRowHeight="15" x14ac:dyDescent="0.25"/>
  <cols>
    <col min="1" max="1" width="20.140625" customWidth="1"/>
    <col min="2" max="13" width="22.85546875" customWidth="1"/>
  </cols>
  <sheetData>
    <row r="1" spans="1:13" ht="18.75" x14ac:dyDescent="0.3">
      <c r="A1" s="160" t="s">
        <v>143</v>
      </c>
      <c r="B1" s="160"/>
      <c r="C1" s="160"/>
      <c r="D1" s="160"/>
      <c r="E1" s="160"/>
      <c r="F1" s="160"/>
      <c r="G1" s="160"/>
      <c r="H1" s="160"/>
      <c r="I1" s="160"/>
      <c r="J1" s="160"/>
    </row>
    <row r="2" spans="1:13" ht="15.75" x14ac:dyDescent="0.25">
      <c r="A2" s="21" t="s">
        <v>87</v>
      </c>
      <c r="B2" s="21"/>
      <c r="C2" s="22"/>
      <c r="D2" s="22"/>
      <c r="E2" s="22"/>
    </row>
    <row r="4" spans="1:13" s="52" customFormat="1" x14ac:dyDescent="0.25">
      <c r="A4" s="205" t="s">
        <v>109</v>
      </c>
      <c r="B4" s="202" t="s">
        <v>11</v>
      </c>
      <c r="C4" s="204"/>
      <c r="D4" s="204"/>
      <c r="E4" s="203"/>
      <c r="F4" s="202" t="s">
        <v>36</v>
      </c>
      <c r="G4" s="204"/>
      <c r="H4" s="204"/>
      <c r="I4" s="203"/>
      <c r="J4" s="202" t="s">
        <v>17</v>
      </c>
      <c r="K4" s="204"/>
      <c r="L4" s="204"/>
      <c r="M4" s="203"/>
    </row>
    <row r="5" spans="1:13" s="52" customFormat="1" x14ac:dyDescent="0.25">
      <c r="A5" s="206"/>
      <c r="B5" s="202">
        <v>2021</v>
      </c>
      <c r="C5" s="203"/>
      <c r="D5" s="202">
        <v>2022</v>
      </c>
      <c r="E5" s="203"/>
      <c r="F5" s="202">
        <v>2021</v>
      </c>
      <c r="G5" s="203"/>
      <c r="H5" s="202">
        <v>2022</v>
      </c>
      <c r="I5" s="203"/>
      <c r="J5" s="202">
        <v>2021</v>
      </c>
      <c r="K5" s="203"/>
      <c r="L5" s="202">
        <v>2022</v>
      </c>
      <c r="M5" s="203"/>
    </row>
    <row r="6" spans="1:13" s="52" customFormat="1" x14ac:dyDescent="0.25">
      <c r="A6" s="207"/>
      <c r="B6" s="109" t="s">
        <v>39</v>
      </c>
      <c r="C6" s="96" t="s">
        <v>115</v>
      </c>
      <c r="D6" s="109" t="s">
        <v>39</v>
      </c>
      <c r="E6" s="96" t="s">
        <v>115</v>
      </c>
      <c r="F6" s="109" t="s">
        <v>39</v>
      </c>
      <c r="G6" s="96" t="s">
        <v>115</v>
      </c>
      <c r="H6" s="109" t="s">
        <v>39</v>
      </c>
      <c r="I6" s="96" t="s">
        <v>115</v>
      </c>
      <c r="J6" s="109" t="s">
        <v>39</v>
      </c>
      <c r="K6" s="96" t="s">
        <v>115</v>
      </c>
      <c r="L6" s="109" t="s">
        <v>39</v>
      </c>
      <c r="M6" s="96" t="s">
        <v>115</v>
      </c>
    </row>
    <row r="7" spans="1:13" x14ac:dyDescent="0.25">
      <c r="A7" s="110" t="s">
        <v>124</v>
      </c>
      <c r="B7" s="56">
        <v>145427303.46000004</v>
      </c>
      <c r="C7" s="73">
        <v>7.0039894308036435E-2</v>
      </c>
      <c r="D7" s="56">
        <v>146176044.42999998</v>
      </c>
      <c r="E7" s="73">
        <v>6.7744663590525847E-2</v>
      </c>
      <c r="F7" s="56">
        <v>139282926.67999998</v>
      </c>
      <c r="G7" s="73">
        <v>6.7080673515096917E-2</v>
      </c>
      <c r="H7" s="56">
        <v>123693414.39999998</v>
      </c>
      <c r="I7" s="73">
        <v>5.7325184708389536E-2</v>
      </c>
      <c r="J7" s="56">
        <v>16382960.330000004</v>
      </c>
      <c r="K7" s="73">
        <v>7.8902708271804296E-3</v>
      </c>
      <c r="L7" s="56">
        <v>18154648.919999998</v>
      </c>
      <c r="M7" s="73">
        <v>8.4136945180402802E-3</v>
      </c>
    </row>
    <row r="8" spans="1:13" x14ac:dyDescent="0.25">
      <c r="A8" s="110" t="s">
        <v>125</v>
      </c>
      <c r="B8" s="56">
        <v>77799066.370000005</v>
      </c>
      <c r="C8" s="73">
        <v>5.8237378771709272E-2</v>
      </c>
      <c r="D8" s="56">
        <v>80775797.959999979</v>
      </c>
      <c r="E8" s="73">
        <v>5.7322845722895643E-2</v>
      </c>
      <c r="F8" s="56">
        <v>87965530.25</v>
      </c>
      <c r="G8" s="73">
        <v>6.584760130230724E-2</v>
      </c>
      <c r="H8" s="56">
        <v>82675666.75999999</v>
      </c>
      <c r="I8" s="73">
        <v>5.8671094689375355E-2</v>
      </c>
      <c r="J8" s="56">
        <v>14557816.329999998</v>
      </c>
      <c r="K8" s="73">
        <v>1.089741950972958E-2</v>
      </c>
      <c r="L8" s="56">
        <v>15761149.93</v>
      </c>
      <c r="M8" s="73">
        <v>1.1184958721178044E-2</v>
      </c>
    </row>
    <row r="9" spans="1:13" x14ac:dyDescent="0.25">
      <c r="A9" s="110" t="s">
        <v>126</v>
      </c>
      <c r="B9" s="56">
        <v>68843968.650000006</v>
      </c>
      <c r="C9" s="73">
        <v>7.6144975699229525E-2</v>
      </c>
      <c r="D9" s="56">
        <v>72315666.079999983</v>
      </c>
      <c r="E9" s="73">
        <v>7.6850697692091907E-2</v>
      </c>
      <c r="F9" s="56">
        <v>70165832.63000001</v>
      </c>
      <c r="G9" s="73">
        <v>7.7607025354537812E-2</v>
      </c>
      <c r="H9" s="56">
        <v>64083364.950000003</v>
      </c>
      <c r="I9" s="73">
        <v>6.8102135731091501E-2</v>
      </c>
      <c r="J9" s="56">
        <v>7914782.4000000013</v>
      </c>
      <c r="K9" s="73">
        <v>8.7541570500771753E-3</v>
      </c>
      <c r="L9" s="56">
        <v>9155293.4500000011</v>
      </c>
      <c r="M9" s="73">
        <v>9.7294366123930123E-3</v>
      </c>
    </row>
    <row r="10" spans="1:13" x14ac:dyDescent="0.25">
      <c r="A10" s="110" t="s">
        <v>110</v>
      </c>
      <c r="B10" s="56">
        <v>69874110.61999999</v>
      </c>
      <c r="C10" s="73">
        <v>6.5417565656638435E-2</v>
      </c>
      <c r="D10" s="56">
        <v>58590392.110000014</v>
      </c>
      <c r="E10" s="73">
        <v>6.6977645737028968E-2</v>
      </c>
      <c r="F10" s="56">
        <v>58812509.270000011</v>
      </c>
      <c r="G10" s="73">
        <v>5.5061469154509039E-2</v>
      </c>
      <c r="H10" s="56">
        <v>46580544.639999986</v>
      </c>
      <c r="I10" s="73">
        <v>5.324858060820685E-2</v>
      </c>
      <c r="J10" s="56">
        <v>13428667.370000001</v>
      </c>
      <c r="K10" s="73">
        <v>1.2572191925784447E-2</v>
      </c>
      <c r="L10" s="56">
        <v>10108236.130000001</v>
      </c>
      <c r="M10" s="73">
        <v>1.15552368598302E-2</v>
      </c>
    </row>
    <row r="11" spans="1:13" x14ac:dyDescent="0.25">
      <c r="A11" s="110" t="s">
        <v>111</v>
      </c>
      <c r="B11" s="56">
        <v>43131805.909999922</v>
      </c>
      <c r="C11" s="73">
        <v>7.0691507032455331E-2</v>
      </c>
      <c r="D11" s="56">
        <v>43767048.030000031</v>
      </c>
      <c r="E11" s="73">
        <v>6.9581143741684184E-2</v>
      </c>
      <c r="F11" s="56">
        <v>39750243.279999986</v>
      </c>
      <c r="G11" s="73">
        <v>6.5149245274667283E-2</v>
      </c>
      <c r="H11" s="56">
        <v>36596576.649999991</v>
      </c>
      <c r="I11" s="73">
        <v>5.8181480701914513E-2</v>
      </c>
      <c r="J11" s="56">
        <v>5828757.2799999993</v>
      </c>
      <c r="K11" s="73">
        <v>9.5531273860727586E-3</v>
      </c>
      <c r="L11" s="56">
        <v>6966544.25</v>
      </c>
      <c r="M11" s="73">
        <v>1.1075458333625547E-2</v>
      </c>
    </row>
    <row r="12" spans="1:13" x14ac:dyDescent="0.25">
      <c r="A12" s="110" t="s">
        <v>112</v>
      </c>
      <c r="B12" s="56">
        <v>29295316.130000006</v>
      </c>
      <c r="C12" s="73">
        <v>6.2721917718027403E-2</v>
      </c>
      <c r="D12" s="56">
        <v>25665325.129999984</v>
      </c>
      <c r="E12" s="73">
        <v>6.4556521371310543E-2</v>
      </c>
      <c r="F12" s="56">
        <v>23148548.719999988</v>
      </c>
      <c r="G12" s="73">
        <v>4.9561553173366878E-2</v>
      </c>
      <c r="H12" s="56">
        <v>18825314.93999999</v>
      </c>
      <c r="I12" s="73">
        <v>4.7351702738618752E-2</v>
      </c>
      <c r="J12" s="56">
        <v>6147360.370000001</v>
      </c>
      <c r="K12" s="73">
        <v>1.3161634085093672E-2</v>
      </c>
      <c r="L12" s="56">
        <v>5078403.8600000003</v>
      </c>
      <c r="M12" s="73">
        <v>1.2773813916622538E-2</v>
      </c>
    </row>
    <row r="13" spans="1:13" x14ac:dyDescent="0.25">
      <c r="A13" s="110" t="s">
        <v>127</v>
      </c>
      <c r="B13" s="56">
        <v>23778989.340000026</v>
      </c>
      <c r="C13" s="73">
        <v>6.7838228549643512E-2</v>
      </c>
      <c r="D13" s="56">
        <v>17385737.269999996</v>
      </c>
      <c r="E13" s="73">
        <v>6.1584756258387024E-2</v>
      </c>
      <c r="F13" s="56">
        <v>22357913.189999986</v>
      </c>
      <c r="G13" s="73">
        <v>6.3784091207145746E-2</v>
      </c>
      <c r="H13" s="56">
        <v>18004572.059999999</v>
      </c>
      <c r="I13" s="73">
        <v>6.3776828364073473E-2</v>
      </c>
      <c r="J13" s="56">
        <v>3109040.3099999996</v>
      </c>
      <c r="K13" s="73">
        <v>8.8696699470337641E-3</v>
      </c>
      <c r="L13" s="56">
        <v>2261656.5099999998</v>
      </c>
      <c r="M13" s="73">
        <v>8.0113694774903432E-3</v>
      </c>
    </row>
    <row r="14" spans="1:13" x14ac:dyDescent="0.25">
      <c r="A14" s="110" t="s">
        <v>113</v>
      </c>
      <c r="B14" s="56">
        <v>10781621.249999998</v>
      </c>
      <c r="C14" s="73">
        <v>5.2889086398954573E-2</v>
      </c>
      <c r="D14" s="56">
        <v>10330958.239999993</v>
      </c>
      <c r="E14" s="73">
        <v>4.9977907475989604E-2</v>
      </c>
      <c r="F14" s="56">
        <v>10804588.959999999</v>
      </c>
      <c r="G14" s="73">
        <v>5.3001754166668649E-2</v>
      </c>
      <c r="H14" s="56">
        <v>9959470.9700000007</v>
      </c>
      <c r="I14" s="73">
        <v>4.8180769594173174E-2</v>
      </c>
      <c r="J14" s="56">
        <v>2402332.2199999997</v>
      </c>
      <c r="K14" s="73">
        <v>1.1784605802450382E-2</v>
      </c>
      <c r="L14" s="56">
        <v>2675137.4500000002</v>
      </c>
      <c r="M14" s="73">
        <v>1.2941468628146819E-2</v>
      </c>
    </row>
    <row r="15" spans="1:13" x14ac:dyDescent="0.25">
      <c r="A15" s="110" t="s">
        <v>114</v>
      </c>
      <c r="B15" s="56">
        <v>12334880.180000018</v>
      </c>
      <c r="C15" s="73">
        <v>6.7118875438012551E-2</v>
      </c>
      <c r="D15" s="56">
        <v>8717093.6799999997</v>
      </c>
      <c r="E15" s="73">
        <v>5.1888384366801592E-2</v>
      </c>
      <c r="F15" s="56">
        <v>8553018.7399999984</v>
      </c>
      <c r="G15" s="73">
        <v>4.6540298004665831E-2</v>
      </c>
      <c r="H15" s="56">
        <v>7285484.0800000001</v>
      </c>
      <c r="I15" s="73">
        <v>4.3366747234641845E-2</v>
      </c>
      <c r="J15" s="56">
        <v>2067222.1600000001</v>
      </c>
      <c r="K15" s="73">
        <v>1.1248558934906415E-2</v>
      </c>
      <c r="L15" s="56">
        <v>2444303.17</v>
      </c>
      <c r="M15" s="73">
        <v>1.4549682158968329E-2</v>
      </c>
    </row>
    <row r="16" spans="1:13" x14ac:dyDescent="0.25">
      <c r="A16" s="110" t="s">
        <v>128</v>
      </c>
      <c r="B16" s="56">
        <v>7443125.6000000006</v>
      </c>
      <c r="C16" s="73">
        <v>5.7365554204690541E-2</v>
      </c>
      <c r="D16" s="56">
        <v>6464257.0100000026</v>
      </c>
      <c r="E16" s="73">
        <v>5.6044134473030659E-2</v>
      </c>
      <c r="F16" s="56">
        <v>8348798.8999999994</v>
      </c>
      <c r="G16" s="73">
        <v>6.4345746878436486E-2</v>
      </c>
      <c r="H16" s="56">
        <v>7036702.669999999</v>
      </c>
      <c r="I16" s="73">
        <v>6.1007152109537437E-2</v>
      </c>
      <c r="J16" s="56">
        <v>2650618.5699999998</v>
      </c>
      <c r="K16" s="73">
        <v>2.042881061328514E-2</v>
      </c>
      <c r="L16" s="56">
        <v>2739777.8400000003</v>
      </c>
      <c r="M16" s="73">
        <v>2.3753461140801613E-2</v>
      </c>
    </row>
    <row r="17" spans="1:13" x14ac:dyDescent="0.25">
      <c r="A17" s="68" t="s">
        <v>76</v>
      </c>
      <c r="B17" s="60">
        <v>488710187.50999999</v>
      </c>
      <c r="C17" s="125">
        <v>6.6676253165324037E-2</v>
      </c>
      <c r="D17" s="60">
        <v>470188319.93999994</v>
      </c>
      <c r="E17" s="125">
        <v>6.5471441338009903E-2</v>
      </c>
      <c r="F17" s="60">
        <v>469189910.61999995</v>
      </c>
      <c r="G17" s="125">
        <v>6.4013040985512012E-2</v>
      </c>
      <c r="H17" s="60">
        <v>414741112.11999995</v>
      </c>
      <c r="I17" s="125">
        <v>5.7750686780332197E-2</v>
      </c>
      <c r="J17" s="60">
        <v>74489557.340000004</v>
      </c>
      <c r="K17" s="125">
        <v>1.0162842335414037E-2</v>
      </c>
      <c r="L17" s="60">
        <v>75345151.510000005</v>
      </c>
      <c r="M17" s="125">
        <v>1.0491446635296935E-2</v>
      </c>
    </row>
    <row r="19" spans="1:13" x14ac:dyDescent="0.25">
      <c r="A19" s="208" t="s">
        <v>116</v>
      </c>
      <c r="B19" s="209"/>
      <c r="C19" s="209"/>
      <c r="D19" s="209"/>
      <c r="E19" s="209"/>
      <c r="F19" s="209"/>
      <c r="G19" s="209"/>
      <c r="H19" s="209"/>
      <c r="I19" s="209"/>
    </row>
    <row r="20" spans="1:13" x14ac:dyDescent="0.25">
      <c r="A20" s="165" t="s">
        <v>109</v>
      </c>
      <c r="B20" s="210" t="s">
        <v>22</v>
      </c>
      <c r="C20" s="210"/>
      <c r="D20" s="210" t="s">
        <v>23</v>
      </c>
      <c r="E20" s="210"/>
      <c r="F20" s="210" t="s">
        <v>24</v>
      </c>
      <c r="G20" s="210"/>
      <c r="H20" s="210" t="s">
        <v>129</v>
      </c>
      <c r="I20" s="210"/>
    </row>
    <row r="21" spans="1:13" x14ac:dyDescent="0.25">
      <c r="A21" s="165"/>
      <c r="B21" s="109">
        <v>2021</v>
      </c>
      <c r="C21" s="109">
        <v>2022</v>
      </c>
      <c r="D21" s="109">
        <v>2021</v>
      </c>
      <c r="E21" s="109">
        <v>2022</v>
      </c>
      <c r="F21" s="109">
        <v>2021</v>
      </c>
      <c r="G21" s="109">
        <v>2022</v>
      </c>
      <c r="H21" s="109">
        <v>2021</v>
      </c>
      <c r="I21" s="109">
        <v>2022</v>
      </c>
    </row>
    <row r="22" spans="1:13" x14ac:dyDescent="0.25">
      <c r="A22" s="110" t="s">
        <v>124</v>
      </c>
      <c r="B22" s="56">
        <v>56.942704377226491</v>
      </c>
      <c r="C22" s="56">
        <v>57.121899282409863</v>
      </c>
      <c r="D22" s="56">
        <v>54.536846452053076</v>
      </c>
      <c r="E22" s="56">
        <v>48.336256373647629</v>
      </c>
      <c r="F22" s="56">
        <v>6.4148206334006028</v>
      </c>
      <c r="G22" s="56">
        <v>7.0943774074578787</v>
      </c>
      <c r="H22" s="98">
        <f>SUM(D22,F22)</f>
        <v>60.951667085453678</v>
      </c>
      <c r="I22" s="98">
        <f>SUM(E22,G22)</f>
        <v>55.430633781105506</v>
      </c>
    </row>
    <row r="23" spans="1:13" x14ac:dyDescent="0.25">
      <c r="A23" s="110" t="s">
        <v>125</v>
      </c>
      <c r="B23" s="56">
        <v>38.903645105769463</v>
      </c>
      <c r="C23" s="56">
        <v>40.788696873215578</v>
      </c>
      <c r="D23" s="56">
        <v>43.987414374762359</v>
      </c>
      <c r="E23" s="56">
        <v>41.748058148983525</v>
      </c>
      <c r="F23" s="56">
        <v>7.3392043154541531</v>
      </c>
      <c r="G23" s="56">
        <v>7.9983261628022531</v>
      </c>
      <c r="H23" s="98">
        <f t="shared" ref="H23:H31" si="0">SUM(D23,F23)</f>
        <v>51.326618690216513</v>
      </c>
      <c r="I23" s="98">
        <f t="shared" ref="I23:I31" si="1">SUM(E23,G23)</f>
        <v>49.746384311785775</v>
      </c>
    </row>
    <row r="24" spans="1:13" x14ac:dyDescent="0.25">
      <c r="A24" s="110" t="s">
        <v>126</v>
      </c>
      <c r="B24" s="56">
        <v>47.060883100430161</v>
      </c>
      <c r="C24" s="56">
        <v>50.013237551782481</v>
      </c>
      <c r="D24" s="56">
        <v>47.964492922137438</v>
      </c>
      <c r="E24" s="56">
        <v>44.319809635941631</v>
      </c>
      <c r="F24" s="56">
        <v>5.4104470819426238</v>
      </c>
      <c r="G24" s="56">
        <v>6.3317658675035489</v>
      </c>
      <c r="H24" s="98">
        <f t="shared" si="0"/>
        <v>53.374940004080059</v>
      </c>
      <c r="I24" s="98">
        <f t="shared" si="1"/>
        <v>50.65157550344518</v>
      </c>
    </row>
    <row r="25" spans="1:13" x14ac:dyDescent="0.25">
      <c r="A25" s="110" t="s">
        <v>110</v>
      </c>
      <c r="B25" s="56">
        <v>43.99091007481848</v>
      </c>
      <c r="C25" s="56">
        <v>45.957206079729822</v>
      </c>
      <c r="D25" s="56">
        <v>37.02709529869697</v>
      </c>
      <c r="E25" s="56">
        <v>36.537250597451184</v>
      </c>
      <c r="F25" s="56">
        <v>8.5143848639513848</v>
      </c>
      <c r="G25" s="56">
        <v>7.9292086388294623</v>
      </c>
      <c r="H25" s="98">
        <f t="shared" si="0"/>
        <v>45.541480162648355</v>
      </c>
      <c r="I25" s="98">
        <f t="shared" si="1"/>
        <v>44.466459236280649</v>
      </c>
    </row>
    <row r="26" spans="1:13" x14ac:dyDescent="0.25">
      <c r="A26" s="110" t="s">
        <v>111</v>
      </c>
      <c r="B26" s="56">
        <v>46.601759400446987</v>
      </c>
      <c r="C26" s="56">
        <v>49.113832805439067</v>
      </c>
      <c r="D26" s="56">
        <v>42.948150079992722</v>
      </c>
      <c r="E26" s="56">
        <v>41.067383516647332</v>
      </c>
      <c r="F26" s="56">
        <v>6.2976807633085317</v>
      </c>
      <c r="G26" s="56">
        <v>7.8229732420978957</v>
      </c>
      <c r="H26" s="98">
        <f t="shared" si="0"/>
        <v>49.245830843301256</v>
      </c>
      <c r="I26" s="98">
        <f t="shared" si="1"/>
        <v>48.890356758745227</v>
      </c>
    </row>
    <row r="27" spans="1:13" x14ac:dyDescent="0.25">
      <c r="A27" s="110" t="s">
        <v>112</v>
      </c>
      <c r="B27" s="56">
        <v>44.085046607842457</v>
      </c>
      <c r="C27" s="56">
        <v>45.541747634662734</v>
      </c>
      <c r="D27" s="56">
        <v>34.835295429447264</v>
      </c>
      <c r="E27" s="56">
        <v>33.404515150224626</v>
      </c>
      <c r="F27" s="56">
        <v>9.7418618166476652</v>
      </c>
      <c r="G27" s="56">
        <v>9.0461728896465363</v>
      </c>
      <c r="H27" s="98">
        <f t="shared" si="0"/>
        <v>44.577157246094927</v>
      </c>
      <c r="I27" s="98">
        <f t="shared" si="1"/>
        <v>42.45068803987116</v>
      </c>
    </row>
    <row r="28" spans="1:13" x14ac:dyDescent="0.25">
      <c r="A28" s="110" t="s">
        <v>127</v>
      </c>
      <c r="B28" s="56">
        <v>42.048751286449445</v>
      </c>
      <c r="C28" s="56">
        <v>40.49532703510377</v>
      </c>
      <c r="D28" s="56">
        <v>39.535840551007041</v>
      </c>
      <c r="E28" s="56">
        <v>41.93673367852476</v>
      </c>
      <c r="F28" s="56">
        <v>5.4977636292903744</v>
      </c>
      <c r="G28" s="56">
        <v>5.2679111958949703</v>
      </c>
      <c r="H28" s="98">
        <f t="shared" si="0"/>
        <v>45.033604180297417</v>
      </c>
      <c r="I28" s="98">
        <f t="shared" si="1"/>
        <v>47.204644874419728</v>
      </c>
    </row>
    <row r="29" spans="1:13" x14ac:dyDescent="0.25">
      <c r="A29" s="110" t="s">
        <v>113</v>
      </c>
      <c r="B29" s="56">
        <v>33.142606283237527</v>
      </c>
      <c r="C29" s="56">
        <v>31.617026438930914</v>
      </c>
      <c r="D29" s="56">
        <v>33.213208816206084</v>
      </c>
      <c r="E29" s="56">
        <v>30.480120978231259</v>
      </c>
      <c r="F29" s="56">
        <v>7.4862098279531688</v>
      </c>
      <c r="G29" s="56">
        <v>9.1096419328475129</v>
      </c>
      <c r="H29" s="98">
        <f t="shared" si="0"/>
        <v>40.699418644159252</v>
      </c>
      <c r="I29" s="98">
        <f t="shared" si="1"/>
        <v>39.589762911078772</v>
      </c>
    </row>
    <row r="30" spans="1:13" x14ac:dyDescent="0.25">
      <c r="A30" s="110" t="s">
        <v>114</v>
      </c>
      <c r="B30" s="56">
        <v>37.745701905510948</v>
      </c>
      <c r="C30" s="56">
        <v>30.347348177855764</v>
      </c>
      <c r="D30" s="56">
        <v>26.172908941243431</v>
      </c>
      <c r="E30" s="56">
        <v>25.363398643661839</v>
      </c>
      <c r="F30" s="56">
        <v>6.6396937140067394</v>
      </c>
      <c r="G30" s="56">
        <v>8.7598443564427395</v>
      </c>
      <c r="H30" s="98">
        <f t="shared" si="0"/>
        <v>32.812602655250174</v>
      </c>
      <c r="I30" s="98">
        <f t="shared" si="1"/>
        <v>34.12324300010458</v>
      </c>
    </row>
    <row r="31" spans="1:13" x14ac:dyDescent="0.25">
      <c r="A31" s="110" t="s">
        <v>128</v>
      </c>
      <c r="B31" s="56">
        <v>34.436116830061579</v>
      </c>
      <c r="C31" s="56">
        <v>34.085912753234986</v>
      </c>
      <c r="D31" s="56">
        <v>38.626274734782065</v>
      </c>
      <c r="E31" s="56">
        <v>37.104408582305979</v>
      </c>
      <c r="F31" s="56">
        <v>13.281249098087946</v>
      </c>
      <c r="G31" s="56">
        <v>14.446800037965472</v>
      </c>
      <c r="H31" s="98">
        <f t="shared" si="0"/>
        <v>51.907523832870012</v>
      </c>
      <c r="I31" s="98">
        <f t="shared" si="1"/>
        <v>51.551208620271453</v>
      </c>
    </row>
    <row r="32" spans="1:13" x14ac:dyDescent="0.25">
      <c r="A32" s="59" t="s">
        <v>76</v>
      </c>
      <c r="B32" s="124">
        <v>45.979942949477525</v>
      </c>
      <c r="C32" s="124">
        <v>47.265327768109842</v>
      </c>
      <c r="D32" s="124">
        <v>44.143458330824672</v>
      </c>
      <c r="E32" s="124">
        <v>41.691589132973775</v>
      </c>
      <c r="F32" s="124">
        <v>7.0730701273931231</v>
      </c>
      <c r="G32" s="124">
        <v>7.6153175232725872</v>
      </c>
      <c r="H32" s="60">
        <v>51.151764767000003</v>
      </c>
      <c r="I32" s="60">
        <v>49.265613043999998</v>
      </c>
    </row>
    <row r="34" spans="1:9" x14ac:dyDescent="0.25">
      <c r="A34" s="208" t="s">
        <v>133</v>
      </c>
      <c r="B34" s="209"/>
      <c r="C34" s="209"/>
      <c r="D34" s="209"/>
      <c r="E34" s="209"/>
      <c r="F34" s="209"/>
      <c r="G34" s="209"/>
      <c r="H34" s="209"/>
      <c r="I34" s="209"/>
    </row>
    <row r="35" spans="1:9" x14ac:dyDescent="0.25">
      <c r="A35" s="62" t="s">
        <v>109</v>
      </c>
      <c r="B35" s="67" t="s">
        <v>139</v>
      </c>
      <c r="C35" s="67" t="s">
        <v>141</v>
      </c>
      <c r="D35" s="67" t="s">
        <v>140</v>
      </c>
      <c r="E35" s="67" t="s">
        <v>138</v>
      </c>
    </row>
    <row r="36" spans="1:9" x14ac:dyDescent="0.25">
      <c r="A36" s="110" t="s">
        <v>124</v>
      </c>
      <c r="B36" s="120">
        <v>2553923.37</v>
      </c>
      <c r="C36" s="73">
        <v>0.27586978461299727</v>
      </c>
      <c r="D36" s="120">
        <v>2559019.33</v>
      </c>
      <c r="E36" s="73">
        <v>0.28252116016646112</v>
      </c>
    </row>
    <row r="37" spans="1:9" x14ac:dyDescent="0.25">
      <c r="A37" s="110" t="s">
        <v>125</v>
      </c>
      <c r="B37" s="120">
        <v>1999788.6099999999</v>
      </c>
      <c r="C37" s="73">
        <v>0.26630994762991472</v>
      </c>
      <c r="D37" s="120">
        <v>1980347.5999999999</v>
      </c>
      <c r="E37" s="73">
        <v>0.27508872179813282</v>
      </c>
    </row>
    <row r="38" spans="1:9" x14ac:dyDescent="0.25">
      <c r="A38" s="110" t="s">
        <v>126</v>
      </c>
      <c r="B38" s="120">
        <v>1462870.31</v>
      </c>
      <c r="C38" s="73">
        <v>0.26548095025593893</v>
      </c>
      <c r="D38" s="120">
        <v>1445930.5099999998</v>
      </c>
      <c r="E38" s="73">
        <v>0.27624761165043821</v>
      </c>
    </row>
    <row r="39" spans="1:9" x14ac:dyDescent="0.25">
      <c r="A39" s="110" t="s">
        <v>110</v>
      </c>
      <c r="B39" s="120">
        <v>1588376.1099999999</v>
      </c>
      <c r="C39" s="73">
        <v>0.2385473929093532</v>
      </c>
      <c r="D39" s="120">
        <v>1274890.21</v>
      </c>
      <c r="E39" s="73">
        <v>0.23882567895787671</v>
      </c>
    </row>
    <row r="40" spans="1:9" x14ac:dyDescent="0.25">
      <c r="A40" s="110" t="s">
        <v>111</v>
      </c>
      <c r="B40" s="120">
        <v>925540.29</v>
      </c>
      <c r="C40" s="73">
        <v>0.25364423627630517</v>
      </c>
      <c r="D40" s="120">
        <v>891134.84999999986</v>
      </c>
      <c r="E40" s="73">
        <v>0.25698971373412233</v>
      </c>
    </row>
    <row r="41" spans="1:9" x14ac:dyDescent="0.25">
      <c r="A41" s="110" t="s">
        <v>112</v>
      </c>
      <c r="B41" s="120">
        <v>664518.20706000004</v>
      </c>
      <c r="C41" s="73">
        <v>0.22541444073100486</v>
      </c>
      <c r="D41" s="120">
        <v>563560</v>
      </c>
      <c r="E41" s="73">
        <v>0.24172936333309675</v>
      </c>
    </row>
    <row r="42" spans="1:9" x14ac:dyDescent="0.25">
      <c r="A42" s="110" t="s">
        <v>127</v>
      </c>
      <c r="B42" s="120">
        <v>565510</v>
      </c>
      <c r="C42" s="73">
        <v>0.2342964757475553</v>
      </c>
      <c r="D42" s="120">
        <v>429327</v>
      </c>
      <c r="E42" s="73">
        <v>0.23480470597004149</v>
      </c>
    </row>
    <row r="43" spans="1:9" x14ac:dyDescent="0.25">
      <c r="A43" s="110" t="s">
        <v>113</v>
      </c>
      <c r="B43" s="120">
        <v>325310</v>
      </c>
      <c r="C43" s="73">
        <v>0.25961083274415175</v>
      </c>
      <c r="D43" s="120">
        <v>326753</v>
      </c>
      <c r="E43" s="73">
        <v>0.26828521849837644</v>
      </c>
    </row>
    <row r="44" spans="1:9" x14ac:dyDescent="0.25">
      <c r="A44" s="110" t="s">
        <v>114</v>
      </c>
      <c r="B44" s="120">
        <v>326789</v>
      </c>
      <c r="C44" s="73">
        <v>0.18796226311167144</v>
      </c>
      <c r="D44" s="120">
        <v>287244</v>
      </c>
      <c r="E44" s="73">
        <v>0.19188216289983429</v>
      </c>
    </row>
    <row r="45" spans="1:9" x14ac:dyDescent="0.25">
      <c r="A45" s="110" t="s">
        <v>128</v>
      </c>
      <c r="B45" s="120">
        <v>216143</v>
      </c>
      <c r="C45" s="73">
        <v>0.21784189171058049</v>
      </c>
      <c r="D45" s="120">
        <v>189646</v>
      </c>
      <c r="E45" s="73">
        <v>0.2336089345411978</v>
      </c>
    </row>
    <row r="46" spans="1:9" x14ac:dyDescent="0.25">
      <c r="A46" s="59" t="s">
        <v>71</v>
      </c>
      <c r="B46" s="119">
        <v>10628768.897060001</v>
      </c>
      <c r="C46" s="125">
        <v>0.25538150808329468</v>
      </c>
      <c r="D46" s="119">
        <v>9947852.5</v>
      </c>
      <c r="E46" s="125">
        <v>0.26385516472022474</v>
      </c>
    </row>
    <row r="48" spans="1:9" x14ac:dyDescent="0.25">
      <c r="A48" s="34" t="s">
        <v>10</v>
      </c>
      <c r="B48" s="34"/>
      <c r="C48" s="7"/>
      <c r="D48" s="7"/>
    </row>
    <row r="49" spans="1:5" ht="15" customHeight="1" x14ac:dyDescent="0.25">
      <c r="A49" s="156" t="s">
        <v>167</v>
      </c>
      <c r="B49" s="156"/>
      <c r="C49" s="156"/>
      <c r="D49" s="156"/>
      <c r="E49" s="156"/>
    </row>
    <row r="50" spans="1:5" x14ac:dyDescent="0.25">
      <c r="A50" s="156"/>
      <c r="B50" s="156"/>
      <c r="C50" s="156"/>
      <c r="D50" s="156"/>
      <c r="E50" s="156"/>
    </row>
    <row r="51" spans="1:5" x14ac:dyDescent="0.25">
      <c r="A51" s="156"/>
      <c r="B51" s="156"/>
      <c r="C51" s="156"/>
      <c r="D51" s="156"/>
      <c r="E51" s="156"/>
    </row>
    <row r="52" spans="1:5" x14ac:dyDescent="0.25">
      <c r="A52" s="156"/>
      <c r="B52" s="156"/>
      <c r="C52" s="156"/>
      <c r="D52" s="156"/>
      <c r="E52" s="156"/>
    </row>
    <row r="53" spans="1:5" x14ac:dyDescent="0.25">
      <c r="A53" s="156"/>
      <c r="B53" s="156"/>
      <c r="C53" s="156"/>
      <c r="D53" s="156"/>
      <c r="E53" s="156"/>
    </row>
    <row r="54" spans="1:5" x14ac:dyDescent="0.25">
      <c r="A54" s="156"/>
      <c r="B54" s="156"/>
      <c r="C54" s="156"/>
      <c r="D54" s="156"/>
      <c r="E54" s="156"/>
    </row>
  </sheetData>
  <mergeCells count="19">
    <mergeCell ref="A49:E54"/>
    <mergeCell ref="A34:I34"/>
    <mergeCell ref="H20:I20"/>
    <mergeCell ref="J5:K5"/>
    <mergeCell ref="L5:M5"/>
    <mergeCell ref="A19:I19"/>
    <mergeCell ref="A20:A21"/>
    <mergeCell ref="B20:C20"/>
    <mergeCell ref="D20:E20"/>
    <mergeCell ref="F20:G20"/>
    <mergeCell ref="A1:J1"/>
    <mergeCell ref="A4:A6"/>
    <mergeCell ref="B4:E4"/>
    <mergeCell ref="F4:I4"/>
    <mergeCell ref="J4:M4"/>
    <mergeCell ref="B5:C5"/>
    <mergeCell ref="D5:E5"/>
    <mergeCell ref="F5:G5"/>
    <mergeCell ref="H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6805-0E06-46F0-BAFE-57F039FB3C38}">
  <dimension ref="A1:K21"/>
  <sheetViews>
    <sheetView workbookViewId="0"/>
  </sheetViews>
  <sheetFormatPr defaultColWidth="9.140625" defaultRowHeight="15" x14ac:dyDescent="0.25"/>
  <cols>
    <col min="1" max="1" width="10.28515625" style="7" customWidth="1"/>
    <col min="2" max="2" width="34.28515625" style="7" customWidth="1"/>
    <col min="3" max="3" width="115.28515625" style="7" customWidth="1"/>
    <col min="4" max="16384" width="9.140625" style="7"/>
  </cols>
  <sheetData>
    <row r="1" spans="1:3" ht="26.25" x14ac:dyDescent="0.25">
      <c r="A1" s="5" t="s">
        <v>0</v>
      </c>
      <c r="B1" s="5"/>
      <c r="C1" s="6"/>
    </row>
    <row r="2" spans="1:3" ht="18.75" x14ac:dyDescent="0.3">
      <c r="A2" s="8" t="s">
        <v>169</v>
      </c>
      <c r="B2" s="8"/>
      <c r="C2" s="6"/>
    </row>
    <row r="3" spans="1:3" ht="15.75" x14ac:dyDescent="0.25">
      <c r="A3" s="9" t="s">
        <v>1</v>
      </c>
      <c r="B3" s="9"/>
      <c r="C3" s="6"/>
    </row>
    <row r="4" spans="1:3" ht="15.75" x14ac:dyDescent="0.25">
      <c r="A4" s="154" t="s">
        <v>170</v>
      </c>
      <c r="B4" s="10"/>
      <c r="C4" s="6"/>
    </row>
    <row r="5" spans="1:3" x14ac:dyDescent="0.25">
      <c r="A5" s="11" t="s">
        <v>2</v>
      </c>
      <c r="B5" s="12" t="s">
        <v>3</v>
      </c>
      <c r="C5" s="13" t="s">
        <v>4</v>
      </c>
    </row>
    <row r="6" spans="1:3" x14ac:dyDescent="0.25">
      <c r="A6" s="14">
        <v>1.1000000000000001</v>
      </c>
      <c r="B6" s="15" t="s">
        <v>5</v>
      </c>
      <c r="C6" s="16" t="s">
        <v>35</v>
      </c>
    </row>
    <row r="7" spans="1:3" x14ac:dyDescent="0.25">
      <c r="A7" s="17">
        <v>1.2</v>
      </c>
      <c r="B7" s="15" t="s">
        <v>5</v>
      </c>
      <c r="C7" s="16" t="s">
        <v>20</v>
      </c>
    </row>
    <row r="8" spans="1:3" x14ac:dyDescent="0.25">
      <c r="A8" s="14">
        <v>1.3</v>
      </c>
      <c r="B8" s="15" t="s">
        <v>5</v>
      </c>
      <c r="C8" s="16" t="s">
        <v>28</v>
      </c>
    </row>
    <row r="9" spans="1:3" x14ac:dyDescent="0.25">
      <c r="A9" s="14">
        <v>1.4</v>
      </c>
      <c r="B9" s="15" t="s">
        <v>5</v>
      </c>
      <c r="C9" s="16" t="s">
        <v>34</v>
      </c>
    </row>
    <row r="10" spans="1:3" x14ac:dyDescent="0.25">
      <c r="A10" s="14">
        <v>1.5</v>
      </c>
      <c r="B10" s="15" t="s">
        <v>5</v>
      </c>
      <c r="C10" s="18" t="s">
        <v>73</v>
      </c>
    </row>
    <row r="11" spans="1:3" x14ac:dyDescent="0.25">
      <c r="A11" s="17">
        <v>1.6</v>
      </c>
      <c r="B11" s="15" t="s">
        <v>5</v>
      </c>
      <c r="C11" s="18" t="s">
        <v>78</v>
      </c>
    </row>
    <row r="12" spans="1:3" x14ac:dyDescent="0.25">
      <c r="A12" s="17">
        <v>1.7</v>
      </c>
      <c r="B12" s="15" t="s">
        <v>5</v>
      </c>
      <c r="C12" s="18" t="s">
        <v>81</v>
      </c>
    </row>
    <row r="13" spans="1:3" x14ac:dyDescent="0.25">
      <c r="A13" s="17">
        <v>1.8</v>
      </c>
      <c r="B13" s="15" t="s">
        <v>5</v>
      </c>
      <c r="C13" s="18" t="s">
        <v>37</v>
      </c>
    </row>
    <row r="14" spans="1:3" x14ac:dyDescent="0.25">
      <c r="A14" s="17">
        <v>1.9</v>
      </c>
      <c r="B14" s="15" t="s">
        <v>5</v>
      </c>
      <c r="C14" s="19" t="s">
        <v>168</v>
      </c>
    </row>
    <row r="15" spans="1:3" x14ac:dyDescent="0.25">
      <c r="A15" s="121">
        <v>1.1000000000000001</v>
      </c>
      <c r="B15" s="15" t="s">
        <v>5</v>
      </c>
      <c r="C15" s="19" t="s">
        <v>41</v>
      </c>
    </row>
    <row r="16" spans="1:3" x14ac:dyDescent="0.25">
      <c r="A16" s="1">
        <v>1.1100000000000001</v>
      </c>
      <c r="B16" s="15" t="s">
        <v>5</v>
      </c>
      <c r="C16" s="19" t="s">
        <v>82</v>
      </c>
    </row>
    <row r="17" spans="1:11" ht="15.75" x14ac:dyDescent="0.25">
      <c r="A17" s="121">
        <v>1.1200000000000001</v>
      </c>
      <c r="B17" s="15" t="s">
        <v>5</v>
      </c>
      <c r="C17" s="19" t="s">
        <v>83</v>
      </c>
      <c r="D17" s="20"/>
      <c r="E17" s="20"/>
      <c r="F17" s="20"/>
      <c r="G17" s="20"/>
      <c r="H17" s="20"/>
      <c r="I17" s="20"/>
      <c r="J17" s="20"/>
      <c r="K17" s="20"/>
    </row>
    <row r="18" spans="1:11" ht="15" customHeight="1" x14ac:dyDescent="0.25">
      <c r="A18" s="1">
        <v>1.1299999999999999</v>
      </c>
      <c r="B18" s="15" t="s">
        <v>5</v>
      </c>
      <c r="C18" s="19" t="s">
        <v>84</v>
      </c>
    </row>
    <row r="19" spans="1:11" x14ac:dyDescent="0.25">
      <c r="A19" s="121">
        <v>1.1399999999999999</v>
      </c>
      <c r="B19" s="15" t="s">
        <v>5</v>
      </c>
      <c r="C19" s="19" t="s">
        <v>85</v>
      </c>
    </row>
    <row r="20" spans="1:11" x14ac:dyDescent="0.25">
      <c r="A20" s="1">
        <v>1.1499999999999999</v>
      </c>
      <c r="B20" s="15" t="s">
        <v>5</v>
      </c>
      <c r="C20" s="19" t="s">
        <v>86</v>
      </c>
    </row>
    <row r="21" spans="1:11" x14ac:dyDescent="0.25">
      <c r="A21" s="121">
        <v>1.1599999999999999</v>
      </c>
      <c r="B21" s="15" t="s">
        <v>5</v>
      </c>
      <c r="C21" s="19" t="s">
        <v>87</v>
      </c>
    </row>
  </sheetData>
  <hyperlinks>
    <hyperlink ref="A6" location="'1.1'!A1" display="'1.1'!A1" xr:uid="{D97C0919-C029-4CDE-92D6-C36B0FD99A84}"/>
    <hyperlink ref="A8" location="'1.3'!A1" display="'1.3'!A1" xr:uid="{088B4E98-0EEE-4A33-BBBA-91E41464CA4C}"/>
    <hyperlink ref="A9" location="'1.4'!A1" display="'1.4'!A1" xr:uid="{5EAE0BFE-96B6-49EA-BC53-8A3417F62191}"/>
    <hyperlink ref="A10" location="'1.5'!A1" display="'1.5'!A1" xr:uid="{7392B1F2-8EEB-477E-9CD9-4A7D1CC53022}"/>
    <hyperlink ref="A7" location="'1.2'!A1" display="'1.2'!A1" xr:uid="{A16829BB-167E-43BD-87DD-DCCDABF7EF6A}"/>
    <hyperlink ref="A11" location="'1.6'!A1" display="'1.6'!A1" xr:uid="{E7C70B40-A480-4254-9A20-24EA2D64BF25}"/>
    <hyperlink ref="A12" location="'1.7'!A1" display="'1.7'!A1" xr:uid="{58CE9057-4B23-41B8-BB5F-B0A5F2138529}"/>
    <hyperlink ref="A13" location="'1.8'!A1" display="'1.8'!A1" xr:uid="{F30D01BC-9000-46B3-9D70-EEA1F71CEFA0}"/>
    <hyperlink ref="A14" location="'1.9'!A1" display="'1.9'!A1" xr:uid="{928B9F22-8CC0-47C5-B9EC-ECE88ACF7284}"/>
    <hyperlink ref="A15" location="'1.10'!A1" display="'1.10'!A1" xr:uid="{92F753CC-1B98-4F6C-ACEC-06848F32F58B}"/>
    <hyperlink ref="A16" location="'1.11'!A1" display="'1.11'!A1" xr:uid="{9B25B96B-A009-43C9-9213-EB5794685575}"/>
    <hyperlink ref="A17" location="'1.12'!A1" display="'1.12'!A1" xr:uid="{AF392E54-3762-4B01-99A3-165C33B7DEA2}"/>
    <hyperlink ref="A18" location="'1.13'!A1" display="'1.13'!A1" xr:uid="{7BA6243A-7A5B-4751-BF8A-2AE14E0D2AFC}"/>
    <hyperlink ref="A19" location="'1.14'!A1" display="'1.14'!A1" xr:uid="{C229846C-206A-45B9-84A2-EC7357859C47}"/>
    <hyperlink ref="A20" location="'1.15'!A1" display="'1.15'!A1" xr:uid="{36D2569F-D512-4793-BBB2-F5B6C5CB4899}"/>
    <hyperlink ref="A21" location="'1.16'!A1" display="'1.16'!A1" xr:uid="{2EBFF9A7-F844-46C9-9EE8-605E2D8D848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419D3-3078-4B0A-B771-66E9C9FA4C65}">
  <dimension ref="A1:J34"/>
  <sheetViews>
    <sheetView zoomScaleNormal="100" workbookViewId="0">
      <selection sqref="A1:J1"/>
    </sheetView>
  </sheetViews>
  <sheetFormatPr defaultColWidth="9.140625" defaultRowHeight="15" x14ac:dyDescent="0.25"/>
  <cols>
    <col min="1" max="1" width="29.28515625" style="7" customWidth="1"/>
    <col min="2" max="2" width="16.140625" style="7" customWidth="1"/>
    <col min="3" max="3" width="18.85546875" style="7" customWidth="1"/>
    <col min="4" max="4" width="24" style="7" customWidth="1"/>
    <col min="5" max="5" width="18.7109375" style="7" customWidth="1"/>
    <col min="6" max="6" width="23.5703125" style="7" customWidth="1"/>
    <col min="7" max="8" width="21.85546875" style="7" customWidth="1"/>
    <col min="9" max="16384" width="9.140625" style="7"/>
  </cols>
  <sheetData>
    <row r="1" spans="1:10" ht="18.75" x14ac:dyDescent="0.3">
      <c r="A1" s="160" t="s">
        <v>143</v>
      </c>
      <c r="B1" s="160"/>
      <c r="C1" s="160"/>
      <c r="D1" s="160"/>
      <c r="E1" s="160"/>
      <c r="F1" s="160"/>
      <c r="G1" s="160"/>
      <c r="H1" s="160"/>
      <c r="I1" s="160"/>
      <c r="J1" s="160"/>
    </row>
    <row r="2" spans="1:10" ht="15.75" x14ac:dyDescent="0.25">
      <c r="A2" s="21" t="s">
        <v>35</v>
      </c>
      <c r="B2" s="21"/>
      <c r="C2" s="22"/>
      <c r="D2" s="22"/>
      <c r="E2" s="22"/>
      <c r="F2" s="22"/>
      <c r="G2" s="22"/>
    </row>
    <row r="4" spans="1:10" x14ac:dyDescent="0.25">
      <c r="A4" s="23"/>
      <c r="B4" s="157" t="s">
        <v>6</v>
      </c>
      <c r="C4" s="158"/>
      <c r="D4" s="157" t="s">
        <v>7</v>
      </c>
      <c r="E4" s="158"/>
      <c r="F4" s="157" t="s">
        <v>8</v>
      </c>
      <c r="G4" s="158"/>
    </row>
    <row r="5" spans="1:10" x14ac:dyDescent="0.25">
      <c r="A5" s="23"/>
      <c r="B5" s="24">
        <v>2021</v>
      </c>
      <c r="C5" s="24">
        <v>2022</v>
      </c>
      <c r="D5" s="24">
        <v>2021</v>
      </c>
      <c r="E5" s="25">
        <v>2022</v>
      </c>
      <c r="F5" s="25">
        <v>2021</v>
      </c>
      <c r="G5" s="25">
        <v>2022</v>
      </c>
    </row>
    <row r="6" spans="1:10" x14ac:dyDescent="0.25">
      <c r="A6" s="26" t="s">
        <v>9</v>
      </c>
      <c r="B6" s="75">
        <v>30070503.837990001</v>
      </c>
      <c r="C6" s="75">
        <v>28998343.689999998</v>
      </c>
      <c r="D6" s="75">
        <v>5558968.0245500002</v>
      </c>
      <c r="E6" s="75">
        <v>5915672.5576499999</v>
      </c>
      <c r="F6" s="75">
        <v>2234928</v>
      </c>
      <c r="G6" s="75">
        <v>2278697</v>
      </c>
    </row>
    <row r="7" spans="1:10" x14ac:dyDescent="0.25">
      <c r="A7" s="27" t="s">
        <v>13</v>
      </c>
      <c r="B7" s="76">
        <v>1.5026255377508924E-2</v>
      </c>
      <c r="C7" s="76">
        <v>1.442938860484966E-2</v>
      </c>
      <c r="D7" s="76">
        <v>3.7293165962540661E-2</v>
      </c>
      <c r="E7" s="76">
        <v>3.529025341844344E-2</v>
      </c>
      <c r="F7" s="76">
        <v>1.5505197482871932E-2</v>
      </c>
      <c r="G7" s="76">
        <v>1.611929975771241E-2</v>
      </c>
    </row>
    <row r="8" spans="1:10" x14ac:dyDescent="0.25">
      <c r="A8" s="27" t="s">
        <v>14</v>
      </c>
      <c r="B8" s="76">
        <v>0.20758132699173418</v>
      </c>
      <c r="C8" s="76">
        <v>0.21293795176754804</v>
      </c>
      <c r="D8" s="76">
        <v>0.21702471791743413</v>
      </c>
      <c r="E8" s="76">
        <v>0.21244733285563247</v>
      </c>
      <c r="F8" s="76">
        <v>0.13691447778183458</v>
      </c>
      <c r="G8" s="76">
        <v>0.12475199642602768</v>
      </c>
    </row>
    <row r="9" spans="1:10" x14ac:dyDescent="0.25">
      <c r="A9" s="27" t="s">
        <v>29</v>
      </c>
      <c r="B9" s="122">
        <v>0.22260758236924311</v>
      </c>
      <c r="C9" s="122">
        <v>0.2273673403723977</v>
      </c>
      <c r="D9" s="122">
        <v>0.25431788387997478</v>
      </c>
      <c r="E9" s="122">
        <v>0.24773758627407588</v>
      </c>
      <c r="F9" s="122">
        <v>0.15241967526470651</v>
      </c>
      <c r="G9" s="122">
        <v>0.14087129618374009</v>
      </c>
    </row>
    <row r="10" spans="1:10" ht="18.75" customHeight="1" x14ac:dyDescent="0.25">
      <c r="A10" s="28"/>
      <c r="B10" s="29"/>
      <c r="C10" s="29"/>
      <c r="D10" s="29"/>
      <c r="E10" s="29"/>
    </row>
    <row r="11" spans="1:10" ht="14.25" customHeight="1" x14ac:dyDescent="0.25">
      <c r="A11" s="165" t="s">
        <v>15</v>
      </c>
      <c r="B11" s="161" t="s">
        <v>12</v>
      </c>
      <c r="C11" s="165" t="s">
        <v>6</v>
      </c>
      <c r="D11" s="165"/>
      <c r="E11" s="166" t="s">
        <v>7</v>
      </c>
      <c r="F11" s="166"/>
      <c r="G11" s="166" t="s">
        <v>8</v>
      </c>
      <c r="H11" s="166"/>
    </row>
    <row r="12" spans="1:10" ht="15.75" customHeight="1" x14ac:dyDescent="0.25">
      <c r="A12" s="165"/>
      <c r="B12" s="162"/>
      <c r="C12" s="30" t="s">
        <v>39</v>
      </c>
      <c r="D12" s="30" t="s">
        <v>40</v>
      </c>
      <c r="E12" s="30" t="s">
        <v>39</v>
      </c>
      <c r="F12" s="30" t="s">
        <v>40</v>
      </c>
      <c r="G12" s="30" t="s">
        <v>39</v>
      </c>
      <c r="H12" s="30" t="s">
        <v>40</v>
      </c>
    </row>
    <row r="13" spans="1:10" x14ac:dyDescent="0.25">
      <c r="A13" s="163" t="s">
        <v>11</v>
      </c>
      <c r="B13" s="31">
        <v>2021</v>
      </c>
      <c r="C13" s="81">
        <v>1282949416.9599993</v>
      </c>
      <c r="D13" s="76">
        <v>6.8710275758100889E-2</v>
      </c>
      <c r="E13" s="81">
        <v>184126018.43915305</v>
      </c>
      <c r="F13" s="76">
        <v>7.1439410715525398E-2</v>
      </c>
      <c r="G13" s="81">
        <v>95258853.189999834</v>
      </c>
      <c r="H13" s="76">
        <v>3.9205611187088034E-2</v>
      </c>
    </row>
    <row r="14" spans="1:10" x14ac:dyDescent="0.25">
      <c r="A14" s="164"/>
      <c r="B14" s="31">
        <v>2022</v>
      </c>
      <c r="C14" s="81">
        <v>1283222926.6300004</v>
      </c>
      <c r="D14" s="76">
        <v>6.840383171041195E-2</v>
      </c>
      <c r="E14" s="81">
        <v>208096129.42028606</v>
      </c>
      <c r="F14" s="76">
        <v>7.4529979733618926E-2</v>
      </c>
      <c r="G14" s="81">
        <v>107923627.5099999</v>
      </c>
      <c r="H14" s="76">
        <v>4.1280092689852887E-2</v>
      </c>
    </row>
    <row r="15" spans="1:10" x14ac:dyDescent="0.25">
      <c r="A15" s="163" t="s">
        <v>16</v>
      </c>
      <c r="B15" s="31">
        <v>2021</v>
      </c>
      <c r="C15" s="81">
        <v>1249370279.9371357</v>
      </c>
      <c r="D15" s="76">
        <v>6.6911894828923568E-2</v>
      </c>
      <c r="E15" s="81">
        <v>342693106.93000001</v>
      </c>
      <c r="F15" s="76">
        <v>0.1329621626692703</v>
      </c>
      <c r="G15" s="81">
        <v>56024147.363956735</v>
      </c>
      <c r="H15" s="76">
        <v>2.3057814209230816E-2</v>
      </c>
    </row>
    <row r="16" spans="1:10" x14ac:dyDescent="0.25">
      <c r="A16" s="164"/>
      <c r="B16" s="31">
        <v>2022</v>
      </c>
      <c r="C16" s="81">
        <v>1163965660.0034575</v>
      </c>
      <c r="D16" s="76">
        <v>6.2046671292471635E-2</v>
      </c>
      <c r="E16" s="81">
        <v>401707733.5</v>
      </c>
      <c r="F16" s="76">
        <v>0.14387230228643741</v>
      </c>
      <c r="G16" s="81">
        <v>53498897.525206238</v>
      </c>
      <c r="H16" s="76">
        <v>2.0462983867372574E-2</v>
      </c>
    </row>
    <row r="17" spans="1:9" x14ac:dyDescent="0.25">
      <c r="A17" s="163" t="s">
        <v>56</v>
      </c>
      <c r="B17" s="31">
        <v>2021</v>
      </c>
      <c r="C17" s="81">
        <v>220436522.05703151</v>
      </c>
      <c r="D17" s="76">
        <v>1.1805807787484706E-2</v>
      </c>
      <c r="E17" s="81">
        <v>160601513.28000003</v>
      </c>
      <c r="F17" s="76">
        <v>6.2312092370238971E-2</v>
      </c>
      <c r="G17" s="81">
        <v>4160916.1710344804</v>
      </c>
      <c r="H17" s="76">
        <v>1.7125049916176217E-3</v>
      </c>
    </row>
    <row r="18" spans="1:9" x14ac:dyDescent="0.25">
      <c r="A18" s="164"/>
      <c r="B18" s="31">
        <v>2022</v>
      </c>
      <c r="C18" s="81">
        <v>234142797.05796513</v>
      </c>
      <c r="D18" s="76">
        <v>1.2481279872562824E-2</v>
      </c>
      <c r="E18" s="81">
        <v>159895545.28</v>
      </c>
      <c r="F18" s="76">
        <v>5.7266859227092522E-2</v>
      </c>
      <c r="G18" s="81">
        <v>4859269.3636260852</v>
      </c>
      <c r="H18" s="76">
        <v>1.8586392466919356E-3</v>
      </c>
    </row>
    <row r="19" spans="1:9" x14ac:dyDescent="0.25">
      <c r="A19" s="159" t="s">
        <v>19</v>
      </c>
      <c r="B19" s="32">
        <v>2021</v>
      </c>
      <c r="C19" s="78">
        <v>2752756218.9541664</v>
      </c>
      <c r="D19" s="79">
        <v>0.14742797837450919</v>
      </c>
      <c r="E19" s="78">
        <v>687420638.64915299</v>
      </c>
      <c r="F19" s="79">
        <v>0.26671366575503469</v>
      </c>
      <c r="G19" s="78">
        <v>155443916.72499105</v>
      </c>
      <c r="H19" s="79">
        <v>6.3975930387936475E-2</v>
      </c>
    </row>
    <row r="20" spans="1:9" x14ac:dyDescent="0.25">
      <c r="A20" s="159"/>
      <c r="B20" s="32">
        <v>2022</v>
      </c>
      <c r="C20" s="78">
        <v>2681331383.6914234</v>
      </c>
      <c r="D20" s="79">
        <v>0.14293178287544639</v>
      </c>
      <c r="E20" s="78">
        <v>769699408.20028603</v>
      </c>
      <c r="F20" s="79">
        <v>0.27566914124714886</v>
      </c>
      <c r="G20" s="78">
        <v>166281794.39883223</v>
      </c>
      <c r="H20" s="79">
        <v>6.3601715803917394E-2</v>
      </c>
    </row>
    <row r="21" spans="1:9" x14ac:dyDescent="0.25">
      <c r="A21" s="63"/>
      <c r="B21" s="85"/>
      <c r="C21" s="82"/>
      <c r="D21" s="82"/>
      <c r="E21" s="82"/>
      <c r="F21" s="82"/>
      <c r="G21" s="82"/>
      <c r="H21" s="83"/>
    </row>
    <row r="22" spans="1:9" x14ac:dyDescent="0.25">
      <c r="A22" s="159" t="s">
        <v>55</v>
      </c>
      <c r="B22" s="32">
        <v>2021</v>
      </c>
      <c r="C22" s="81">
        <v>1469806801.9941673</v>
      </c>
      <c r="D22" s="84">
        <v>7.8717702616408272E-2</v>
      </c>
      <c r="E22" s="81">
        <v>503294620.21000004</v>
      </c>
      <c r="F22" s="84">
        <v>0.19527425503950926</v>
      </c>
      <c r="G22" s="81">
        <v>60185063.534991212</v>
      </c>
      <c r="H22" s="84">
        <v>2.4770319200848438E-2</v>
      </c>
    </row>
    <row r="23" spans="1:9" x14ac:dyDescent="0.25">
      <c r="A23" s="159"/>
      <c r="B23" s="32">
        <v>2022</v>
      </c>
      <c r="C23" s="81">
        <v>1398108457.0614226</v>
      </c>
      <c r="D23" s="84">
        <v>7.4527951165034453E-2</v>
      </c>
      <c r="E23" s="81">
        <v>561603278.77999997</v>
      </c>
      <c r="F23" s="84">
        <v>0.20113916151352992</v>
      </c>
      <c r="G23" s="81">
        <v>58358166.888832323</v>
      </c>
      <c r="H23" s="84">
        <v>2.232162311406451E-2</v>
      </c>
    </row>
    <row r="24" spans="1:9" ht="18" customHeight="1" x14ac:dyDescent="0.25">
      <c r="A24" s="28"/>
      <c r="B24" s="28"/>
      <c r="C24" s="33"/>
      <c r="D24" s="33"/>
      <c r="E24" s="33"/>
      <c r="F24" s="33"/>
      <c r="G24" s="33"/>
      <c r="H24" s="33"/>
      <c r="I24" s="34"/>
    </row>
    <row r="25" spans="1:9" x14ac:dyDescent="0.25">
      <c r="A25" s="34" t="s">
        <v>10</v>
      </c>
      <c r="B25" s="34"/>
    </row>
    <row r="26" spans="1:9" ht="17.25" customHeight="1" x14ac:dyDescent="0.25">
      <c r="A26" s="156" t="s">
        <v>155</v>
      </c>
      <c r="B26" s="156"/>
      <c r="C26" s="156"/>
      <c r="D26" s="156"/>
      <c r="E26" s="156"/>
      <c r="F26" s="35"/>
      <c r="G26" s="35"/>
      <c r="H26" s="35"/>
    </row>
    <row r="27" spans="1:9" x14ac:dyDescent="0.25">
      <c r="A27" s="156"/>
      <c r="B27" s="156"/>
      <c r="C27" s="156"/>
      <c r="D27" s="156"/>
      <c r="E27" s="156"/>
      <c r="F27" s="35"/>
      <c r="G27" s="35"/>
      <c r="H27" s="35"/>
    </row>
    <row r="28" spans="1:9" x14ac:dyDescent="0.25">
      <c r="A28" s="156"/>
      <c r="B28" s="156"/>
      <c r="C28" s="156"/>
      <c r="D28" s="156"/>
      <c r="E28" s="156"/>
      <c r="F28" s="35"/>
    </row>
    <row r="29" spans="1:9" x14ac:dyDescent="0.25">
      <c r="A29" s="156"/>
      <c r="B29" s="156"/>
      <c r="C29" s="156"/>
      <c r="D29" s="156"/>
      <c r="E29" s="156"/>
      <c r="F29" s="35"/>
    </row>
    <row r="30" spans="1:9" x14ac:dyDescent="0.25">
      <c r="A30" s="156"/>
      <c r="B30" s="156"/>
      <c r="C30" s="156"/>
      <c r="D30" s="156"/>
      <c r="E30" s="156"/>
      <c r="F30" s="35"/>
    </row>
    <row r="31" spans="1:9" x14ac:dyDescent="0.25">
      <c r="A31" s="156"/>
      <c r="B31" s="156"/>
      <c r="C31" s="156"/>
      <c r="D31" s="156"/>
      <c r="E31" s="156"/>
      <c r="F31" s="35"/>
    </row>
    <row r="32" spans="1:9" x14ac:dyDescent="0.25">
      <c r="A32" s="156"/>
      <c r="B32" s="156"/>
      <c r="C32" s="156"/>
      <c r="D32" s="156"/>
      <c r="E32" s="156"/>
      <c r="F32" s="35"/>
    </row>
    <row r="33" spans="1:6" x14ac:dyDescent="0.25">
      <c r="A33" s="156"/>
      <c r="B33" s="156"/>
      <c r="C33" s="156"/>
      <c r="D33" s="156"/>
      <c r="E33" s="156"/>
      <c r="F33" s="35"/>
    </row>
    <row r="34" spans="1:6" x14ac:dyDescent="0.25">
      <c r="A34" s="35"/>
      <c r="B34" s="35"/>
      <c r="C34" s="35"/>
      <c r="D34" s="35"/>
      <c r="E34" s="35"/>
      <c r="F34" s="35"/>
    </row>
  </sheetData>
  <mergeCells count="15">
    <mergeCell ref="A26:E33"/>
    <mergeCell ref="B4:C4"/>
    <mergeCell ref="A19:A20"/>
    <mergeCell ref="A22:A23"/>
    <mergeCell ref="A1:J1"/>
    <mergeCell ref="D4:E4"/>
    <mergeCell ref="F4:G4"/>
    <mergeCell ref="B11:B12"/>
    <mergeCell ref="A13:A14"/>
    <mergeCell ref="A15:A16"/>
    <mergeCell ref="A17:A18"/>
    <mergeCell ref="A11:A12"/>
    <mergeCell ref="C11:D11"/>
    <mergeCell ref="E11:F11"/>
    <mergeCell ref="G11:H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4B494-1616-45DE-A7D1-B7E4C5F8B19E}">
  <dimension ref="A1:J22"/>
  <sheetViews>
    <sheetView workbookViewId="0">
      <selection sqref="A1:J1"/>
    </sheetView>
  </sheetViews>
  <sheetFormatPr defaultColWidth="9.140625" defaultRowHeight="15" x14ac:dyDescent="0.25"/>
  <cols>
    <col min="1" max="1" width="31.5703125" style="7" customWidth="1"/>
    <col min="2" max="7" width="12.28515625" style="7" customWidth="1"/>
    <col min="8" max="16384" width="9.140625" style="7"/>
  </cols>
  <sheetData>
    <row r="1" spans="1:10" ht="18.75" x14ac:dyDescent="0.3">
      <c r="A1" s="160" t="s">
        <v>143</v>
      </c>
      <c r="B1" s="160"/>
      <c r="C1" s="160"/>
      <c r="D1" s="160"/>
      <c r="E1" s="160"/>
      <c r="F1" s="160"/>
      <c r="G1" s="160"/>
      <c r="H1" s="160"/>
      <c r="I1" s="160"/>
      <c r="J1" s="160"/>
    </row>
    <row r="2" spans="1:10" ht="15.75" x14ac:dyDescent="0.25">
      <c r="A2" s="21" t="s">
        <v>20</v>
      </c>
      <c r="B2" s="21"/>
      <c r="C2" s="22"/>
      <c r="D2" s="22"/>
      <c r="E2" s="22"/>
      <c r="F2" s="22"/>
      <c r="G2" s="22"/>
    </row>
    <row r="3" spans="1:10" ht="15.75" x14ac:dyDescent="0.25">
      <c r="A3" s="21"/>
      <c r="B3" s="21"/>
      <c r="C3" s="22"/>
      <c r="D3" s="22"/>
      <c r="E3" s="22"/>
      <c r="F3" s="22"/>
      <c r="G3" s="22"/>
    </row>
    <row r="4" spans="1:10" x14ac:dyDescent="0.25">
      <c r="A4" s="23"/>
      <c r="B4" s="157" t="s">
        <v>6</v>
      </c>
      <c r="C4" s="158"/>
      <c r="D4" s="157" t="s">
        <v>7</v>
      </c>
      <c r="E4" s="158"/>
      <c r="F4" s="157" t="s">
        <v>8</v>
      </c>
      <c r="G4" s="158"/>
    </row>
    <row r="5" spans="1:10" x14ac:dyDescent="0.25">
      <c r="A5" s="23"/>
      <c r="B5" s="24">
        <v>2021</v>
      </c>
      <c r="C5" s="24">
        <v>2022</v>
      </c>
      <c r="D5" s="24">
        <v>2021</v>
      </c>
      <c r="E5" s="25">
        <v>2022</v>
      </c>
      <c r="F5" s="25">
        <v>2021</v>
      </c>
      <c r="G5" s="25">
        <v>2022</v>
      </c>
    </row>
    <row r="6" spans="1:10" x14ac:dyDescent="0.25">
      <c r="A6" s="26" t="s">
        <v>22</v>
      </c>
      <c r="B6" s="81">
        <v>42.664713031484588</v>
      </c>
      <c r="C6" s="81">
        <v>44.251593827150764</v>
      </c>
      <c r="D6" s="81">
        <v>33.122338107720651</v>
      </c>
      <c r="E6" s="81">
        <v>35.177087202228826</v>
      </c>
      <c r="F6" s="81">
        <v>42.622783906237622</v>
      </c>
      <c r="G6" s="81">
        <v>47.361991309068252</v>
      </c>
    </row>
    <row r="7" spans="1:10" x14ac:dyDescent="0.25">
      <c r="A7" s="27" t="s">
        <v>23</v>
      </c>
      <c r="B7" s="81">
        <v>41.5480328054472</v>
      </c>
      <c r="C7" s="81">
        <v>40.139039403303855</v>
      </c>
      <c r="D7" s="81">
        <v>61.64689298743378</v>
      </c>
      <c r="E7" s="81">
        <v>67.905674221356549</v>
      </c>
      <c r="F7" s="81">
        <v>25.067540146240386</v>
      </c>
      <c r="G7" s="81">
        <v>23.477846122238383</v>
      </c>
    </row>
    <row r="8" spans="1:10" x14ac:dyDescent="0.25">
      <c r="A8" s="36" t="s">
        <v>24</v>
      </c>
      <c r="B8" s="81">
        <v>7.3306560889259158</v>
      </c>
      <c r="C8" s="81">
        <v>8.0743507133032786</v>
      </c>
      <c r="D8" s="81">
        <v>28.890526545707331</v>
      </c>
      <c r="E8" s="81">
        <v>27.029140595895061</v>
      </c>
      <c r="F8" s="81">
        <v>1.8617674354764362</v>
      </c>
      <c r="G8" s="81">
        <v>2.132477184823645</v>
      </c>
    </row>
    <row r="9" spans="1:10" x14ac:dyDescent="0.25">
      <c r="A9" s="37" t="s">
        <v>25</v>
      </c>
      <c r="B9" s="81">
        <v>529.39302367791356</v>
      </c>
      <c r="C9" s="81">
        <v>554.45190244486025</v>
      </c>
      <c r="D9" s="81">
        <v>339.98261812865752</v>
      </c>
      <c r="E9" s="81">
        <v>341.87383215027086</v>
      </c>
      <c r="F9" s="81">
        <v>1017.6082056144925</v>
      </c>
      <c r="G9" s="81">
        <v>1074.3601699524027</v>
      </c>
    </row>
    <row r="10" spans="1:10" x14ac:dyDescent="0.25">
      <c r="A10" s="38" t="s">
        <v>26</v>
      </c>
      <c r="B10" s="87">
        <v>620.93642560377134</v>
      </c>
      <c r="C10" s="87">
        <v>646.9168863886182</v>
      </c>
      <c r="D10" s="87">
        <v>463.64237576951928</v>
      </c>
      <c r="E10" s="87">
        <v>471.98573416975125</v>
      </c>
      <c r="F10" s="87">
        <v>1087.160297102447</v>
      </c>
      <c r="G10" s="87">
        <v>1147.3324845685329</v>
      </c>
    </row>
    <row r="11" spans="1:10" x14ac:dyDescent="0.25">
      <c r="A11" s="39"/>
      <c r="B11" s="82"/>
      <c r="C11" s="82"/>
      <c r="D11" s="82"/>
      <c r="E11" s="82"/>
      <c r="F11" s="82"/>
      <c r="G11" s="83"/>
    </row>
    <row r="12" spans="1:10" x14ac:dyDescent="0.25">
      <c r="A12" s="41" t="s">
        <v>27</v>
      </c>
      <c r="B12" s="86">
        <v>48.878688894373155</v>
      </c>
      <c r="C12" s="86">
        <v>48.21339011660713</v>
      </c>
      <c r="D12" s="86">
        <v>90.537419533141104</v>
      </c>
      <c r="E12" s="86">
        <v>94.934814817251606</v>
      </c>
      <c r="F12" s="86">
        <v>26.929307581716824</v>
      </c>
      <c r="G12" s="86">
        <v>25.610323307062028</v>
      </c>
    </row>
    <row r="14" spans="1:10" x14ac:dyDescent="0.25">
      <c r="A14" s="34" t="s">
        <v>10</v>
      </c>
      <c r="B14" s="34"/>
    </row>
    <row r="15" spans="1:10" ht="15" customHeight="1" x14ac:dyDescent="0.25">
      <c r="A15" s="156" t="s">
        <v>156</v>
      </c>
      <c r="B15" s="156"/>
      <c r="C15" s="156"/>
      <c r="D15" s="156"/>
      <c r="E15" s="156"/>
      <c r="F15" s="156"/>
      <c r="G15" s="156"/>
    </row>
    <row r="16" spans="1:10" x14ac:dyDescent="0.25">
      <c r="A16" s="156"/>
      <c r="B16" s="156"/>
      <c r="C16" s="156"/>
      <c r="D16" s="156"/>
      <c r="E16" s="156"/>
      <c r="F16" s="156"/>
      <c r="G16" s="156"/>
    </row>
    <row r="17" spans="1:7" x14ac:dyDescent="0.25">
      <c r="A17" s="156"/>
      <c r="B17" s="156"/>
      <c r="C17" s="156"/>
      <c r="D17" s="156"/>
      <c r="E17" s="156"/>
      <c r="F17" s="156"/>
      <c r="G17" s="156"/>
    </row>
    <row r="18" spans="1:7" x14ac:dyDescent="0.25">
      <c r="A18" s="156"/>
      <c r="B18" s="156"/>
      <c r="C18" s="156"/>
      <c r="D18" s="156"/>
      <c r="E18" s="156"/>
      <c r="F18" s="156"/>
      <c r="G18" s="156"/>
    </row>
    <row r="19" spans="1:7" x14ac:dyDescent="0.25">
      <c r="A19" s="156"/>
      <c r="B19" s="156"/>
      <c r="C19" s="156"/>
      <c r="D19" s="156"/>
      <c r="E19" s="156"/>
      <c r="F19" s="156"/>
      <c r="G19" s="156"/>
    </row>
    <row r="20" spans="1:7" x14ac:dyDescent="0.25">
      <c r="A20" s="156"/>
      <c r="B20" s="156"/>
      <c r="C20" s="156"/>
      <c r="D20" s="156"/>
      <c r="E20" s="156"/>
      <c r="F20" s="156"/>
      <c r="G20" s="156"/>
    </row>
    <row r="21" spans="1:7" x14ac:dyDescent="0.25">
      <c r="A21" s="156"/>
      <c r="B21" s="156"/>
      <c r="C21" s="156"/>
      <c r="D21" s="156"/>
      <c r="E21" s="156"/>
      <c r="F21" s="156"/>
      <c r="G21" s="156"/>
    </row>
    <row r="22" spans="1:7" x14ac:dyDescent="0.25">
      <c r="A22" s="156"/>
      <c r="B22" s="156"/>
      <c r="C22" s="156"/>
      <c r="D22" s="156"/>
      <c r="E22" s="156"/>
      <c r="F22" s="156"/>
      <c r="G22" s="156"/>
    </row>
  </sheetData>
  <mergeCells count="5">
    <mergeCell ref="B4:C4"/>
    <mergeCell ref="D4:E4"/>
    <mergeCell ref="F4:G4"/>
    <mergeCell ref="A15:G22"/>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0013C-AFDE-4EF3-B4C3-61FB55F6D7A9}">
  <dimension ref="A1:J37"/>
  <sheetViews>
    <sheetView workbookViewId="0">
      <selection sqref="A1:J1"/>
    </sheetView>
  </sheetViews>
  <sheetFormatPr defaultColWidth="9.140625" defaultRowHeight="15" x14ac:dyDescent="0.25"/>
  <cols>
    <col min="1" max="1" width="29.42578125" style="7" customWidth="1"/>
    <col min="2" max="2" width="12.7109375" style="7" customWidth="1"/>
    <col min="3" max="6" width="16.42578125" style="7" customWidth="1"/>
    <col min="7" max="16384" width="9.140625" style="7"/>
  </cols>
  <sheetData>
    <row r="1" spans="1:10" ht="18.75" x14ac:dyDescent="0.3">
      <c r="A1" s="160" t="s">
        <v>143</v>
      </c>
      <c r="B1" s="160"/>
      <c r="C1" s="160"/>
      <c r="D1" s="160"/>
      <c r="E1" s="160"/>
      <c r="F1" s="160"/>
      <c r="G1" s="160"/>
      <c r="H1" s="160"/>
      <c r="I1" s="160"/>
      <c r="J1" s="160"/>
    </row>
    <row r="2" spans="1:10" ht="15.75" x14ac:dyDescent="0.25">
      <c r="A2" s="21" t="s">
        <v>28</v>
      </c>
      <c r="B2" s="21"/>
      <c r="C2" s="21"/>
      <c r="D2" s="22"/>
      <c r="E2" s="22"/>
      <c r="F2" s="22"/>
    </row>
    <row r="3" spans="1:10" ht="15.75" x14ac:dyDescent="0.25">
      <c r="A3" s="21"/>
      <c r="B3" s="21"/>
      <c r="C3" s="21"/>
      <c r="D3" s="22"/>
      <c r="E3" s="22"/>
      <c r="F3" s="22"/>
    </row>
    <row r="4" spans="1:10" x14ac:dyDescent="0.25">
      <c r="A4" s="173"/>
      <c r="B4" s="170" t="s">
        <v>30</v>
      </c>
      <c r="C4" s="157" t="s">
        <v>33</v>
      </c>
      <c r="D4" s="158"/>
      <c r="E4" s="157" t="s">
        <v>7</v>
      </c>
      <c r="F4" s="158"/>
    </row>
    <row r="5" spans="1:10" x14ac:dyDescent="0.25">
      <c r="A5" s="174"/>
      <c r="B5" s="172"/>
      <c r="C5" s="43">
        <v>2021</v>
      </c>
      <c r="D5" s="43">
        <v>2022</v>
      </c>
      <c r="E5" s="43">
        <v>2021</v>
      </c>
      <c r="F5" s="42">
        <v>2022</v>
      </c>
    </row>
    <row r="6" spans="1:10" x14ac:dyDescent="0.25">
      <c r="A6" s="167" t="s">
        <v>14</v>
      </c>
      <c r="B6" s="44" t="s">
        <v>31</v>
      </c>
      <c r="C6" s="76">
        <v>0.19545512626981004</v>
      </c>
      <c r="D6" s="76">
        <v>0.20005373519821501</v>
      </c>
      <c r="E6" s="76">
        <v>0.19617277319504425</v>
      </c>
      <c r="F6" s="76">
        <v>0.19507083602686834</v>
      </c>
    </row>
    <row r="7" spans="1:10" x14ac:dyDescent="0.25">
      <c r="A7" s="167"/>
      <c r="B7" s="44" t="s">
        <v>32</v>
      </c>
      <c r="C7" s="76">
        <v>0.21995607113791096</v>
      </c>
      <c r="D7" s="76">
        <v>0.22709939836705095</v>
      </c>
      <c r="E7" s="76">
        <v>0.23634532295200952</v>
      </c>
      <c r="F7" s="76">
        <v>0.22759787033319731</v>
      </c>
    </row>
    <row r="8" spans="1:10" x14ac:dyDescent="0.25">
      <c r="A8" s="167" t="s">
        <v>13</v>
      </c>
      <c r="B8" s="44" t="s">
        <v>31</v>
      </c>
      <c r="C8" s="76">
        <v>1.3162867680598456E-3</v>
      </c>
      <c r="D8" s="76">
        <v>1.3128932552485559E-3</v>
      </c>
      <c r="E8" s="76">
        <v>1.3421249657072476E-3</v>
      </c>
      <c r="F8" s="76">
        <v>1.8669058586355826E-3</v>
      </c>
    </row>
    <row r="9" spans="1:10" x14ac:dyDescent="0.25">
      <c r="A9" s="167"/>
      <c r="B9" s="44" t="s">
        <v>32</v>
      </c>
      <c r="C9" s="76">
        <v>1.7020272914852863E-2</v>
      </c>
      <c r="D9" s="76">
        <v>1.6569296922578428E-2</v>
      </c>
      <c r="E9" s="76">
        <v>7.0569338835929224E-2</v>
      </c>
      <c r="F9" s="76">
        <v>6.4383353421305689E-2</v>
      </c>
    </row>
    <row r="10" spans="1:10" x14ac:dyDescent="0.25">
      <c r="A10" s="167" t="s">
        <v>29</v>
      </c>
      <c r="B10" s="44" t="s">
        <v>31</v>
      </c>
      <c r="C10" s="76">
        <v>0.19677141303786988</v>
      </c>
      <c r="D10" s="76">
        <v>0.20136662845346356</v>
      </c>
      <c r="E10" s="76">
        <v>0.19751489816075152</v>
      </c>
      <c r="F10" s="76">
        <v>0.19693774188550392</v>
      </c>
    </row>
    <row r="11" spans="1:10" x14ac:dyDescent="0.25">
      <c r="A11" s="167"/>
      <c r="B11" s="44" t="s">
        <v>32</v>
      </c>
      <c r="C11" s="76">
        <v>0.23697634405276383</v>
      </c>
      <c r="D11" s="76">
        <v>0.24366869528962937</v>
      </c>
      <c r="E11" s="76">
        <v>0.30691466178793875</v>
      </c>
      <c r="F11" s="76">
        <v>0.29198122375450303</v>
      </c>
    </row>
    <row r="12" spans="1:10" x14ac:dyDescent="0.25">
      <c r="A12" s="167" t="s">
        <v>9</v>
      </c>
      <c r="B12" s="44" t="s">
        <v>31</v>
      </c>
      <c r="C12" s="75">
        <v>3507374.01</v>
      </c>
      <c r="D12" s="75">
        <v>3348345.33</v>
      </c>
      <c r="E12" s="75">
        <v>2671651.0322199999</v>
      </c>
      <c r="F12" s="75">
        <v>2752425.4778200001</v>
      </c>
    </row>
    <row r="13" spans="1:10" x14ac:dyDescent="0.25">
      <c r="A13" s="167"/>
      <c r="B13" s="44" t="s">
        <v>32</v>
      </c>
      <c r="C13" s="75">
        <v>15193868.587990003</v>
      </c>
      <c r="D13" s="75">
        <v>14509760.5</v>
      </c>
      <c r="E13" s="75">
        <v>2886777.5449000006</v>
      </c>
      <c r="F13" s="75">
        <v>3162646.1940799998</v>
      </c>
    </row>
    <row r="15" spans="1:10" x14ac:dyDescent="0.25">
      <c r="A15" s="168" t="s">
        <v>38</v>
      </c>
      <c r="B15" s="170" t="s">
        <v>30</v>
      </c>
      <c r="C15" s="157" t="s">
        <v>33</v>
      </c>
      <c r="D15" s="158"/>
      <c r="E15" s="157" t="s">
        <v>7</v>
      </c>
      <c r="F15" s="158"/>
    </row>
    <row r="16" spans="1:10" x14ac:dyDescent="0.25">
      <c r="A16" s="169"/>
      <c r="B16" s="171"/>
      <c r="C16" s="25">
        <v>2021</v>
      </c>
      <c r="D16" s="25">
        <v>2022</v>
      </c>
      <c r="E16" s="25">
        <v>2021</v>
      </c>
      <c r="F16" s="25">
        <v>2022</v>
      </c>
    </row>
    <row r="17" spans="1:6" x14ac:dyDescent="0.25">
      <c r="A17" s="167" t="s">
        <v>22</v>
      </c>
      <c r="B17" s="45" t="s">
        <v>31</v>
      </c>
      <c r="C17" s="81">
        <v>53.704509531571873</v>
      </c>
      <c r="D17" s="81">
        <v>59.666809157382225</v>
      </c>
      <c r="E17" s="81">
        <v>27.571418131203846</v>
      </c>
      <c r="F17" s="81">
        <v>31.384234547348257</v>
      </c>
    </row>
    <row r="18" spans="1:6" x14ac:dyDescent="0.25">
      <c r="A18" s="167"/>
      <c r="B18" s="45" t="s">
        <v>32</v>
      </c>
      <c r="C18" s="81">
        <v>36.968814249801596</v>
      </c>
      <c r="D18" s="81">
        <v>36.488551116105789</v>
      </c>
      <c r="E18" s="81">
        <v>38.262796398805754</v>
      </c>
      <c r="F18" s="81">
        <v>38.483687830181381</v>
      </c>
    </row>
    <row r="19" spans="1:6" x14ac:dyDescent="0.25">
      <c r="A19" s="167" t="s">
        <v>23</v>
      </c>
      <c r="B19" s="45" t="s">
        <v>31</v>
      </c>
      <c r="C19" s="81">
        <v>56.691137798624652</v>
      </c>
      <c r="D19" s="81">
        <v>54.622832634253989</v>
      </c>
      <c r="E19" s="81">
        <v>56.145122136463243</v>
      </c>
      <c r="F19" s="81">
        <v>64.862995241346681</v>
      </c>
    </row>
    <row r="20" spans="1:6" x14ac:dyDescent="0.25">
      <c r="A20" s="167"/>
      <c r="B20" s="45" t="s">
        <v>32</v>
      </c>
      <c r="C20" s="81">
        <v>36.956888776499206</v>
      </c>
      <c r="D20" s="81">
        <v>34.909089642719792</v>
      </c>
      <c r="E20" s="81">
        <v>66.453764658421335</v>
      </c>
      <c r="F20" s="81">
        <v>70.410763207352034</v>
      </c>
    </row>
    <row r="21" spans="1:6" x14ac:dyDescent="0.25">
      <c r="A21" s="167" t="s">
        <v>24</v>
      </c>
      <c r="B21" s="45" t="s">
        <v>31</v>
      </c>
      <c r="C21" s="81">
        <v>0.338835747455419</v>
      </c>
      <c r="D21" s="81">
        <v>0.29648924921716385</v>
      </c>
      <c r="E21" s="81">
        <v>0.62304402031759443</v>
      </c>
      <c r="F21" s="81">
        <v>0.97963965300001987</v>
      </c>
    </row>
    <row r="22" spans="1:6" x14ac:dyDescent="0.25">
      <c r="A22" s="167"/>
      <c r="B22" s="45" t="s">
        <v>32</v>
      </c>
      <c r="C22" s="81">
        <v>8.3626490841721619</v>
      </c>
      <c r="D22" s="81">
        <v>9.1267795342220577</v>
      </c>
      <c r="E22" s="81">
        <v>54.943880525263815</v>
      </c>
      <c r="F22" s="81">
        <v>49.643448101747595</v>
      </c>
    </row>
    <row r="23" spans="1:6" x14ac:dyDescent="0.25">
      <c r="A23" s="167" t="s">
        <v>25</v>
      </c>
      <c r="B23" s="45" t="s">
        <v>31</v>
      </c>
      <c r="C23" s="81">
        <v>277.80227885805516</v>
      </c>
      <c r="D23" s="81">
        <v>303.5890003264127</v>
      </c>
      <c r="E23" s="81">
        <v>188.29098734200855</v>
      </c>
      <c r="F23" s="81">
        <v>209.03762083168255</v>
      </c>
    </row>
    <row r="24" spans="1:6" x14ac:dyDescent="0.25">
      <c r="A24" s="167"/>
      <c r="B24" s="45" t="s">
        <v>32</v>
      </c>
      <c r="C24" s="81">
        <v>527.55564298014531</v>
      </c>
      <c r="D24" s="81">
        <v>547.39216699838948</v>
      </c>
      <c r="E24" s="81">
        <v>473.89372450844269</v>
      </c>
      <c r="F24" s="81">
        <v>453.64846516995772</v>
      </c>
    </row>
    <row r="25" spans="1:6" x14ac:dyDescent="0.25">
      <c r="A25" s="39"/>
      <c r="B25" s="40"/>
      <c r="C25" s="89"/>
      <c r="D25" s="89"/>
      <c r="E25" s="89"/>
      <c r="F25" s="89"/>
    </row>
    <row r="26" spans="1:6" x14ac:dyDescent="0.25">
      <c r="A26" s="167" t="s">
        <v>27</v>
      </c>
      <c r="B26" s="45" t="s">
        <v>31</v>
      </c>
      <c r="C26" s="90">
        <v>57.029973546080072</v>
      </c>
      <c r="D26" s="90">
        <v>54.919321883471156</v>
      </c>
      <c r="E26" s="90">
        <v>56.768166156780836</v>
      </c>
      <c r="F26" s="90">
        <v>65.842634894346702</v>
      </c>
    </row>
    <row r="27" spans="1:6" x14ac:dyDescent="0.25">
      <c r="A27" s="167"/>
      <c r="B27" s="45" t="s">
        <v>32</v>
      </c>
      <c r="C27" s="90">
        <v>45.319537860671367</v>
      </c>
      <c r="D27" s="90">
        <v>44.035869176941851</v>
      </c>
      <c r="E27" s="90">
        <v>121.39764518368514</v>
      </c>
      <c r="F27" s="90">
        <v>120.05421130909963</v>
      </c>
    </row>
    <row r="28" spans="1:6" x14ac:dyDescent="0.25">
      <c r="F28" s="46"/>
    </row>
    <row r="29" spans="1:6" x14ac:dyDescent="0.25">
      <c r="A29" s="34" t="s">
        <v>10</v>
      </c>
      <c r="B29" s="34"/>
    </row>
    <row r="30" spans="1:6" ht="15" customHeight="1" x14ac:dyDescent="0.25">
      <c r="A30" s="156" t="s">
        <v>157</v>
      </c>
      <c r="B30" s="156"/>
      <c r="C30" s="156"/>
      <c r="D30" s="156"/>
      <c r="E30" s="156"/>
      <c r="F30" s="35"/>
    </row>
    <row r="31" spans="1:6" x14ac:dyDescent="0.25">
      <c r="A31" s="156"/>
      <c r="B31" s="156"/>
      <c r="C31" s="156"/>
      <c r="D31" s="156"/>
      <c r="E31" s="156"/>
      <c r="F31" s="35"/>
    </row>
    <row r="32" spans="1:6" x14ac:dyDescent="0.25">
      <c r="A32" s="156"/>
      <c r="B32" s="156"/>
      <c r="C32" s="156"/>
      <c r="D32" s="156"/>
      <c r="E32" s="156"/>
      <c r="F32" s="35"/>
    </row>
    <row r="33" spans="1:6" x14ac:dyDescent="0.25">
      <c r="A33" s="156"/>
      <c r="B33" s="156"/>
      <c r="C33" s="156"/>
      <c r="D33" s="156"/>
      <c r="E33" s="156"/>
      <c r="F33" s="35"/>
    </row>
    <row r="34" spans="1:6" x14ac:dyDescent="0.25">
      <c r="A34" s="156"/>
      <c r="B34" s="156"/>
      <c r="C34" s="156"/>
      <c r="D34" s="156"/>
      <c r="E34" s="156"/>
      <c r="F34" s="35"/>
    </row>
    <row r="35" spans="1:6" x14ac:dyDescent="0.25">
      <c r="A35" s="156"/>
      <c r="B35" s="156"/>
      <c r="C35" s="156"/>
      <c r="D35" s="156"/>
      <c r="E35" s="156"/>
      <c r="F35" s="35"/>
    </row>
    <row r="36" spans="1:6" x14ac:dyDescent="0.25">
      <c r="A36" s="35"/>
      <c r="B36" s="35"/>
      <c r="C36" s="35"/>
      <c r="D36" s="35"/>
      <c r="E36" s="35"/>
      <c r="F36" s="35"/>
    </row>
    <row r="37" spans="1:6" x14ac:dyDescent="0.25">
      <c r="A37" s="35"/>
      <c r="B37" s="35"/>
      <c r="C37" s="35"/>
      <c r="D37" s="35"/>
      <c r="E37" s="35"/>
      <c r="F37" s="35"/>
    </row>
  </sheetData>
  <mergeCells count="19">
    <mergeCell ref="A1:J1"/>
    <mergeCell ref="A15:A16"/>
    <mergeCell ref="B15:B16"/>
    <mergeCell ref="C15:D15"/>
    <mergeCell ref="E15:F15"/>
    <mergeCell ref="A10:A11"/>
    <mergeCell ref="A12:A13"/>
    <mergeCell ref="A6:A7"/>
    <mergeCell ref="A8:A9"/>
    <mergeCell ref="B4:B5"/>
    <mergeCell ref="A4:A5"/>
    <mergeCell ref="C4:D4"/>
    <mergeCell ref="E4:F4"/>
    <mergeCell ref="A21:A22"/>
    <mergeCell ref="A23:A24"/>
    <mergeCell ref="A30:E35"/>
    <mergeCell ref="A26:A27"/>
    <mergeCell ref="A17:A18"/>
    <mergeCell ref="A19:A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D2EB-389C-419F-9181-E63FB608BB25}">
  <dimension ref="A1:J22"/>
  <sheetViews>
    <sheetView workbookViewId="0">
      <selection sqref="A1:J1"/>
    </sheetView>
  </sheetViews>
  <sheetFormatPr defaultColWidth="9.140625" defaultRowHeight="15" x14ac:dyDescent="0.25"/>
  <cols>
    <col min="1" max="1" width="43.42578125" style="7" customWidth="1"/>
    <col min="2" max="7" width="22" style="7" customWidth="1"/>
    <col min="8" max="16384" width="9.140625" style="7"/>
  </cols>
  <sheetData>
    <row r="1" spans="1:10" ht="18.75" x14ac:dyDescent="0.3">
      <c r="A1" s="160" t="s">
        <v>143</v>
      </c>
      <c r="B1" s="160"/>
      <c r="C1" s="160"/>
      <c r="D1" s="160"/>
      <c r="E1" s="160"/>
      <c r="F1" s="160"/>
      <c r="G1" s="160"/>
      <c r="H1" s="160"/>
      <c r="I1" s="160"/>
      <c r="J1" s="160"/>
    </row>
    <row r="2" spans="1:10" ht="15.75" x14ac:dyDescent="0.25">
      <c r="A2" s="21" t="s">
        <v>34</v>
      </c>
      <c r="B2" s="21"/>
      <c r="C2" s="22"/>
      <c r="D2" s="22"/>
      <c r="E2" s="22"/>
    </row>
    <row r="4" spans="1:10" x14ac:dyDescent="0.25">
      <c r="A4" s="173"/>
      <c r="B4" s="157" t="s">
        <v>33</v>
      </c>
      <c r="C4" s="158"/>
      <c r="D4" s="157" t="s">
        <v>7</v>
      </c>
      <c r="E4" s="158"/>
      <c r="F4" s="157" t="s">
        <v>7</v>
      </c>
      <c r="G4" s="158"/>
    </row>
    <row r="5" spans="1:10" x14ac:dyDescent="0.25">
      <c r="A5" s="174"/>
      <c r="B5" s="43">
        <v>2021</v>
      </c>
      <c r="C5" s="43">
        <v>2022</v>
      </c>
      <c r="D5" s="43">
        <v>2021</v>
      </c>
      <c r="E5" s="42">
        <v>2022</v>
      </c>
      <c r="F5" s="43">
        <v>2021</v>
      </c>
      <c r="G5" s="42">
        <v>2022</v>
      </c>
    </row>
    <row r="6" spans="1:10" x14ac:dyDescent="0.25">
      <c r="A6" s="47" t="s">
        <v>130</v>
      </c>
      <c r="B6" s="91">
        <v>375.89732763940191</v>
      </c>
      <c r="C6" s="91">
        <v>346.4955822741619</v>
      </c>
      <c r="D6" s="91">
        <v>568.10941701937372</v>
      </c>
      <c r="E6" s="91">
        <v>639.27066825076622</v>
      </c>
      <c r="F6" s="91">
        <v>366.17807776594782</v>
      </c>
      <c r="G6" s="91">
        <v>376.39231106268835</v>
      </c>
    </row>
    <row r="7" spans="1:10" x14ac:dyDescent="0.25">
      <c r="A7" s="123" t="s">
        <v>21</v>
      </c>
      <c r="B7" s="81">
        <v>187.94866381970095</v>
      </c>
      <c r="C7" s="81">
        <v>173.24779113708095</v>
      </c>
      <c r="D7" s="81">
        <v>284.0547085096868</v>
      </c>
      <c r="E7" s="81">
        <v>319.63533412538317</v>
      </c>
      <c r="F7" s="81">
        <v>183.08903888297388</v>
      </c>
      <c r="G7" s="81">
        <v>188.1961555313442</v>
      </c>
    </row>
    <row r="8" spans="1:10" x14ac:dyDescent="0.25">
      <c r="A8" s="123" t="s">
        <v>144</v>
      </c>
      <c r="B8" s="81">
        <v>159.46447619467267</v>
      </c>
      <c r="C8" s="81">
        <v>142.12937778845853</v>
      </c>
      <c r="D8" s="81">
        <v>283.44197806913587</v>
      </c>
      <c r="E8" s="81">
        <v>319.12001190329431</v>
      </c>
      <c r="F8" s="81">
        <v>163.51045467091879</v>
      </c>
      <c r="G8" s="81">
        <v>164.81427119688632</v>
      </c>
    </row>
    <row r="9" spans="1:10" x14ac:dyDescent="0.25">
      <c r="A9" s="123" t="s">
        <v>145</v>
      </c>
      <c r="B9" s="81">
        <v>28.48418762502828</v>
      </c>
      <c r="C9" s="81">
        <v>31.118413348622418</v>
      </c>
      <c r="D9" s="81">
        <v>0.612730440551015</v>
      </c>
      <c r="E9" s="81">
        <v>0.51532222208878742</v>
      </c>
      <c r="F9" s="81">
        <v>19.578584212055173</v>
      </c>
      <c r="G9" s="81">
        <v>23.381884334457837</v>
      </c>
    </row>
    <row r="10" spans="1:10" x14ac:dyDescent="0.25">
      <c r="A10" s="47" t="s">
        <v>131</v>
      </c>
      <c r="B10" s="91">
        <v>954.33498229715019</v>
      </c>
      <c r="C10" s="91">
        <v>1068.4316453943061</v>
      </c>
      <c r="D10" s="91">
        <v>1549.3737686270229</v>
      </c>
      <c r="E10" s="91">
        <v>1531.8190139019559</v>
      </c>
      <c r="F10" s="91">
        <v>240.14752956653018</v>
      </c>
      <c r="G10" s="91">
        <v>264.58682658387124</v>
      </c>
    </row>
    <row r="11" spans="1:10" x14ac:dyDescent="0.25">
      <c r="A11" s="123" t="s">
        <v>21</v>
      </c>
      <c r="B11" s="81">
        <v>433.38010019876953</v>
      </c>
      <c r="C11" s="81">
        <v>484.60021173377191</v>
      </c>
      <c r="D11" s="81">
        <v>774.66911863386565</v>
      </c>
      <c r="E11" s="81">
        <v>765.86475345361316</v>
      </c>
      <c r="F11" s="81">
        <v>109.16340996433244</v>
      </c>
      <c r="G11" s="81">
        <v>119.7683842723528</v>
      </c>
    </row>
    <row r="12" spans="1:10" x14ac:dyDescent="0.25">
      <c r="A12" s="123" t="s">
        <v>144</v>
      </c>
      <c r="B12" s="81">
        <v>477.16749114857515</v>
      </c>
      <c r="C12" s="81">
        <v>534.21582269715304</v>
      </c>
      <c r="D12" s="81">
        <v>774.68688431351143</v>
      </c>
      <c r="E12" s="81">
        <v>765.90950695097786</v>
      </c>
      <c r="F12" s="81">
        <v>120.0737647832651</v>
      </c>
      <c r="G12" s="81">
        <v>132.29341329193556</v>
      </c>
    </row>
    <row r="13" spans="1:10" x14ac:dyDescent="0.25">
      <c r="A13" s="123" t="s">
        <v>145</v>
      </c>
      <c r="B13" s="81">
        <v>43.787390949805491</v>
      </c>
      <c r="C13" s="81">
        <v>49.615610963381215</v>
      </c>
      <c r="D13" s="81">
        <v>1.7765679645613309E-2</v>
      </c>
      <c r="E13" s="81">
        <v>4.475349736490114E-2</v>
      </c>
      <c r="F13" s="81">
        <v>10.910354818932619</v>
      </c>
      <c r="G13" s="81">
        <v>12.52502901958284</v>
      </c>
    </row>
    <row r="15" spans="1:10" x14ac:dyDescent="0.25">
      <c r="A15" s="34" t="s">
        <v>10</v>
      </c>
      <c r="B15" s="34"/>
    </row>
    <row r="16" spans="1:10" ht="15" customHeight="1" x14ac:dyDescent="0.25">
      <c r="A16" s="156" t="s">
        <v>158</v>
      </c>
      <c r="B16" s="156"/>
      <c r="C16" s="156"/>
      <c r="D16" s="156"/>
      <c r="E16" s="35"/>
    </row>
    <row r="17" spans="1:5" x14ac:dyDescent="0.25">
      <c r="A17" s="156"/>
      <c r="B17" s="156"/>
      <c r="C17" s="156"/>
      <c r="D17" s="156"/>
      <c r="E17" s="35"/>
    </row>
    <row r="18" spans="1:5" x14ac:dyDescent="0.25">
      <c r="A18" s="156"/>
      <c r="B18" s="156"/>
      <c r="C18" s="156"/>
      <c r="D18" s="156"/>
      <c r="E18" s="35"/>
    </row>
    <row r="19" spans="1:5" x14ac:dyDescent="0.25">
      <c r="A19" s="156"/>
      <c r="B19" s="156"/>
      <c r="C19" s="156"/>
      <c r="D19" s="156"/>
      <c r="E19" s="35"/>
    </row>
    <row r="20" spans="1:5" x14ac:dyDescent="0.25">
      <c r="A20" s="156"/>
      <c r="B20" s="156"/>
      <c r="C20" s="156"/>
      <c r="D20" s="156"/>
      <c r="E20" s="35"/>
    </row>
    <row r="21" spans="1:5" ht="18.75" customHeight="1" x14ac:dyDescent="0.25">
      <c r="A21" s="156"/>
      <c r="B21" s="156"/>
      <c r="C21" s="156"/>
      <c r="D21" s="156"/>
      <c r="E21" s="35"/>
    </row>
    <row r="22" spans="1:5" x14ac:dyDescent="0.25">
      <c r="A22" s="156"/>
      <c r="B22" s="156"/>
      <c r="C22" s="156"/>
      <c r="D22" s="156"/>
    </row>
  </sheetData>
  <mergeCells count="6">
    <mergeCell ref="A16:D22"/>
    <mergeCell ref="F4:G4"/>
    <mergeCell ref="A1:J1"/>
    <mergeCell ref="A4:A5"/>
    <mergeCell ref="B4:C4"/>
    <mergeCell ref="D4: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1F5DC-A86A-4DCC-8E6C-B552FF2B9F01}">
  <dimension ref="A1:M22"/>
  <sheetViews>
    <sheetView zoomScaleNormal="100" workbookViewId="0">
      <selection sqref="A1:J1"/>
    </sheetView>
  </sheetViews>
  <sheetFormatPr defaultRowHeight="15" x14ac:dyDescent="0.25"/>
  <cols>
    <col min="1" max="1" width="36.7109375" customWidth="1"/>
    <col min="2" max="13" width="21.5703125" customWidth="1"/>
  </cols>
  <sheetData>
    <row r="1" spans="1:13" ht="18.75" x14ac:dyDescent="0.3">
      <c r="A1" s="160" t="s">
        <v>143</v>
      </c>
      <c r="B1" s="160"/>
      <c r="C1" s="160"/>
      <c r="D1" s="160"/>
      <c r="E1" s="160"/>
      <c r="F1" s="160"/>
      <c r="G1" s="160"/>
      <c r="H1" s="160"/>
      <c r="I1" s="160"/>
      <c r="J1" s="160"/>
    </row>
    <row r="2" spans="1:13" ht="15.75" x14ac:dyDescent="0.25">
      <c r="A2" s="21" t="s">
        <v>73</v>
      </c>
      <c r="B2" s="21"/>
      <c r="C2" s="22"/>
      <c r="D2" s="22"/>
      <c r="E2" s="22"/>
    </row>
    <row r="4" spans="1:13" x14ac:dyDescent="0.25">
      <c r="A4" s="177" t="s">
        <v>46</v>
      </c>
      <c r="B4" s="175" t="s">
        <v>6</v>
      </c>
      <c r="C4" s="176"/>
      <c r="D4" s="176"/>
      <c r="E4" s="176"/>
      <c r="F4" s="175" t="s">
        <v>7</v>
      </c>
      <c r="G4" s="176"/>
      <c r="H4" s="176"/>
      <c r="I4" s="176"/>
      <c r="J4" s="175" t="s">
        <v>8</v>
      </c>
      <c r="K4" s="176"/>
      <c r="L4" s="176"/>
      <c r="M4" s="176"/>
    </row>
    <row r="5" spans="1:13" x14ac:dyDescent="0.25">
      <c r="A5" s="178"/>
      <c r="B5" s="175" t="s">
        <v>74</v>
      </c>
      <c r="C5" s="176"/>
      <c r="D5" s="175" t="s">
        <v>75</v>
      </c>
      <c r="E5" s="176"/>
      <c r="F5" s="175" t="s">
        <v>74</v>
      </c>
      <c r="G5" s="176"/>
      <c r="H5" s="175" t="s">
        <v>75</v>
      </c>
      <c r="I5" s="176"/>
      <c r="J5" s="175" t="s">
        <v>74</v>
      </c>
      <c r="K5" s="176"/>
      <c r="L5" s="175" t="s">
        <v>75</v>
      </c>
      <c r="M5" s="176"/>
    </row>
    <row r="6" spans="1:13" ht="27.75" customHeight="1" x14ac:dyDescent="0.25">
      <c r="A6" s="179"/>
      <c r="B6" s="72" t="s">
        <v>77</v>
      </c>
      <c r="C6" s="69" t="s">
        <v>121</v>
      </c>
      <c r="D6" s="72" t="s">
        <v>77</v>
      </c>
      <c r="E6" s="69" t="s">
        <v>121</v>
      </c>
      <c r="F6" s="72" t="s">
        <v>77</v>
      </c>
      <c r="G6" s="69" t="s">
        <v>121</v>
      </c>
      <c r="H6" s="72" t="s">
        <v>77</v>
      </c>
      <c r="I6" s="69" t="s">
        <v>121</v>
      </c>
      <c r="J6" s="72" t="s">
        <v>77</v>
      </c>
      <c r="K6" s="69" t="s">
        <v>121</v>
      </c>
      <c r="L6" s="72" t="s">
        <v>77</v>
      </c>
      <c r="M6" s="69" t="s">
        <v>121</v>
      </c>
    </row>
    <row r="7" spans="1:13" x14ac:dyDescent="0.25">
      <c r="A7" s="27" t="s">
        <v>49</v>
      </c>
      <c r="B7" s="90">
        <v>-595722.7899999998</v>
      </c>
      <c r="C7" s="76">
        <v>-4.7681844171127129E-4</v>
      </c>
      <c r="D7" s="90">
        <v>208623.54999999993</v>
      </c>
      <c r="E7" s="76">
        <v>1.7923514169600178E-4</v>
      </c>
      <c r="F7" s="90">
        <v>10400307.039999999</v>
      </c>
      <c r="G7" s="76">
        <v>3.0348748865043299E-2</v>
      </c>
      <c r="H7" s="90">
        <v>13172022.530000001</v>
      </c>
      <c r="I7" s="76">
        <v>3.2790064595557507E-2</v>
      </c>
      <c r="J7" s="90">
        <v>125050</v>
      </c>
      <c r="K7" s="76">
        <v>2.2320732377705261E-3</v>
      </c>
      <c r="L7" s="90">
        <v>161495</v>
      </c>
      <c r="M7" s="76">
        <v>3.0186603363912485E-3</v>
      </c>
    </row>
    <row r="8" spans="1:13" x14ac:dyDescent="0.25">
      <c r="A8" s="27" t="s">
        <v>58</v>
      </c>
      <c r="B8" s="90">
        <v>33818480.380000003</v>
      </c>
      <c r="C8" s="76">
        <v>2.7068420726081014E-2</v>
      </c>
      <c r="D8" s="90">
        <v>34725044.540000007</v>
      </c>
      <c r="E8" s="76">
        <v>2.9833392627662964E-2</v>
      </c>
      <c r="F8" s="90">
        <v>6661831.5100000007</v>
      </c>
      <c r="G8" s="76">
        <v>1.9439642570227639E-2</v>
      </c>
      <c r="H8" s="90">
        <v>7522392.0799999991</v>
      </c>
      <c r="I8" s="76">
        <v>1.8726032517369994E-2</v>
      </c>
      <c r="J8" s="90">
        <v>1645867.4300000002</v>
      </c>
      <c r="K8" s="76">
        <v>2.9377822018561817E-2</v>
      </c>
      <c r="L8" s="90">
        <v>1709758.62</v>
      </c>
      <c r="M8" s="76">
        <v>3.1958763621146399E-2</v>
      </c>
    </row>
    <row r="9" spans="1:13" x14ac:dyDescent="0.25">
      <c r="A9" s="27" t="s">
        <v>60</v>
      </c>
      <c r="B9" s="90">
        <v>89136796.170000002</v>
      </c>
      <c r="C9" s="76">
        <v>7.1345379029253905E-2</v>
      </c>
      <c r="D9" s="90">
        <v>86898110.060000002</v>
      </c>
      <c r="E9" s="76">
        <v>7.465693623619607E-2</v>
      </c>
      <c r="F9" s="90">
        <v>7716533.7100000009</v>
      </c>
      <c r="G9" s="76">
        <v>2.2517329803123858E-2</v>
      </c>
      <c r="H9" s="90">
        <v>10149597.039999999</v>
      </c>
      <c r="I9" s="76">
        <v>2.5266123087968877E-2</v>
      </c>
      <c r="J9" s="90">
        <v>2954347.34</v>
      </c>
      <c r="K9" s="76">
        <v>5.2733463676069903E-2</v>
      </c>
      <c r="L9" s="90">
        <v>3036740.1599999997</v>
      </c>
      <c r="M9" s="76">
        <v>5.6762668026368701E-2</v>
      </c>
    </row>
    <row r="10" spans="1:13" x14ac:dyDescent="0.25">
      <c r="A10" s="27" t="s">
        <v>61</v>
      </c>
      <c r="B10" s="90">
        <v>219844598.46713555</v>
      </c>
      <c r="C10" s="76">
        <v>0.17596432538654386</v>
      </c>
      <c r="D10" s="90">
        <v>222387973.53345755</v>
      </c>
      <c r="E10" s="76">
        <v>0.19106059669560779</v>
      </c>
      <c r="F10" s="90">
        <v>86701756.50999999</v>
      </c>
      <c r="G10" s="76">
        <v>0.25300116855782007</v>
      </c>
      <c r="H10" s="90">
        <v>95937682.229999989</v>
      </c>
      <c r="I10" s="76">
        <v>0.23882458371939705</v>
      </c>
      <c r="J10" s="90">
        <v>20636482.213956725</v>
      </c>
      <c r="K10" s="76">
        <v>0.36834977746101771</v>
      </c>
      <c r="L10" s="90">
        <v>21035015.475206234</v>
      </c>
      <c r="M10" s="76">
        <v>0.39318596173492165</v>
      </c>
    </row>
    <row r="11" spans="1:13" x14ac:dyDescent="0.25">
      <c r="A11" s="27" t="s">
        <v>59</v>
      </c>
      <c r="B11" s="90">
        <v>214519798.84</v>
      </c>
      <c r="C11" s="76">
        <v>0.17170233859796469</v>
      </c>
      <c r="D11" s="90">
        <v>205632346.43000004</v>
      </c>
      <c r="E11" s="76">
        <v>0.17666530336418104</v>
      </c>
      <c r="F11" s="90">
        <v>82006691.639999986</v>
      </c>
      <c r="G11" s="76">
        <v>0.23930067451502907</v>
      </c>
      <c r="H11" s="90">
        <v>88485231.790000007</v>
      </c>
      <c r="I11" s="76">
        <v>0.2202726619650702</v>
      </c>
      <c r="J11" s="90">
        <v>16886455.549999997</v>
      </c>
      <c r="K11" s="76">
        <v>0.30141387856022844</v>
      </c>
      <c r="L11" s="90">
        <v>15212331.939999999</v>
      </c>
      <c r="M11" s="76">
        <v>0.28434851265547373</v>
      </c>
    </row>
    <row r="12" spans="1:13" x14ac:dyDescent="0.25">
      <c r="A12" s="27" t="s">
        <v>62</v>
      </c>
      <c r="B12" s="90">
        <v>692646328.86999989</v>
      </c>
      <c r="C12" s="76">
        <v>0.55439635470186754</v>
      </c>
      <c r="D12" s="90">
        <v>614113561.89000022</v>
      </c>
      <c r="E12" s="76">
        <v>0.52760453593465639</v>
      </c>
      <c r="F12" s="90">
        <v>149205986.52000001</v>
      </c>
      <c r="G12" s="76">
        <v>0.43539243568875602</v>
      </c>
      <c r="H12" s="90">
        <v>186440807.82999998</v>
      </c>
      <c r="I12" s="76">
        <v>0.46412053411463633</v>
      </c>
      <c r="J12" s="90">
        <v>13775944.830000004</v>
      </c>
      <c r="K12" s="76">
        <v>0.24589298504635146</v>
      </c>
      <c r="L12" s="90">
        <v>12343556.329999998</v>
      </c>
      <c r="M12" s="76">
        <v>0.23072543362569814</v>
      </c>
    </row>
    <row r="13" spans="1:13" x14ac:dyDescent="0.25">
      <c r="A13" s="59" t="s">
        <v>76</v>
      </c>
      <c r="B13" s="92">
        <v>1249370279.9371355</v>
      </c>
      <c r="C13" s="93">
        <v>0.99999999999999978</v>
      </c>
      <c r="D13" s="92">
        <v>1163965660.0034578</v>
      </c>
      <c r="E13" s="93">
        <v>1.0000000000000002</v>
      </c>
      <c r="F13" s="92">
        <v>342693106.92999995</v>
      </c>
      <c r="G13" s="93">
        <v>1</v>
      </c>
      <c r="H13" s="92">
        <v>401707733.5</v>
      </c>
      <c r="I13" s="93">
        <v>1</v>
      </c>
      <c r="J13" s="92">
        <v>56024147.363956727</v>
      </c>
      <c r="K13" s="93">
        <v>0.99999999999999989</v>
      </c>
      <c r="L13" s="92">
        <v>53498897.525206231</v>
      </c>
      <c r="M13" s="93">
        <v>0.99999999999999978</v>
      </c>
    </row>
    <row r="15" spans="1:13" x14ac:dyDescent="0.25">
      <c r="A15" s="34" t="s">
        <v>10</v>
      </c>
      <c r="B15" s="34"/>
      <c r="C15" s="7"/>
      <c r="D15" s="7"/>
    </row>
    <row r="16" spans="1:13" ht="15" customHeight="1" x14ac:dyDescent="0.25">
      <c r="A16" s="156" t="s">
        <v>156</v>
      </c>
      <c r="B16" s="156"/>
      <c r="C16" s="156"/>
      <c r="D16" s="156"/>
    </row>
    <row r="17" spans="1:4" x14ac:dyDescent="0.25">
      <c r="A17" s="156"/>
      <c r="B17" s="156"/>
      <c r="C17" s="156"/>
      <c r="D17" s="156"/>
    </row>
    <row r="18" spans="1:4" x14ac:dyDescent="0.25">
      <c r="A18" s="156"/>
      <c r="B18" s="156"/>
      <c r="C18" s="156"/>
      <c r="D18" s="156"/>
    </row>
    <row r="19" spans="1:4" x14ac:dyDescent="0.25">
      <c r="A19" s="156"/>
      <c r="B19" s="156"/>
      <c r="C19" s="156"/>
      <c r="D19" s="156"/>
    </row>
    <row r="20" spans="1:4" x14ac:dyDescent="0.25">
      <c r="A20" s="156"/>
      <c r="B20" s="156"/>
      <c r="C20" s="156"/>
      <c r="D20" s="156"/>
    </row>
    <row r="21" spans="1:4" x14ac:dyDescent="0.25">
      <c r="A21" s="156"/>
      <c r="B21" s="156"/>
      <c r="C21" s="156"/>
      <c r="D21" s="156"/>
    </row>
    <row r="22" spans="1:4" x14ac:dyDescent="0.25">
      <c r="A22" s="156"/>
      <c r="B22" s="156"/>
      <c r="C22" s="156"/>
      <c r="D22" s="156"/>
    </row>
  </sheetData>
  <mergeCells count="12">
    <mergeCell ref="A16:D22"/>
    <mergeCell ref="A1:J1"/>
    <mergeCell ref="J4:M4"/>
    <mergeCell ref="B5:C5"/>
    <mergeCell ref="D5:E5"/>
    <mergeCell ref="F5:G5"/>
    <mergeCell ref="H5:I5"/>
    <mergeCell ref="J5:K5"/>
    <mergeCell ref="L5:M5"/>
    <mergeCell ref="B4:E4"/>
    <mergeCell ref="F4:I4"/>
    <mergeCell ref="A4:A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F4AD7-B4FD-4A41-A967-23D67978220D}">
  <dimension ref="A1:M22"/>
  <sheetViews>
    <sheetView zoomScaleNormal="100" workbookViewId="0">
      <selection sqref="A1:J1"/>
    </sheetView>
  </sheetViews>
  <sheetFormatPr defaultRowHeight="15" x14ac:dyDescent="0.25"/>
  <cols>
    <col min="1" max="1" width="33.42578125" customWidth="1"/>
    <col min="2" max="16" width="18.85546875" customWidth="1"/>
  </cols>
  <sheetData>
    <row r="1" spans="1:13" ht="18.75" x14ac:dyDescent="0.3">
      <c r="A1" s="160" t="s">
        <v>143</v>
      </c>
      <c r="B1" s="160"/>
      <c r="C1" s="160"/>
      <c r="D1" s="160"/>
      <c r="E1" s="160"/>
      <c r="F1" s="160"/>
      <c r="G1" s="160"/>
      <c r="H1" s="160"/>
      <c r="I1" s="160"/>
      <c r="J1" s="160"/>
    </row>
    <row r="2" spans="1:13" ht="15.75" x14ac:dyDescent="0.25">
      <c r="A2" s="21" t="s">
        <v>78</v>
      </c>
      <c r="B2" s="21"/>
      <c r="C2" s="22"/>
      <c r="D2" s="22"/>
      <c r="E2" s="22"/>
    </row>
    <row r="4" spans="1:13" s="7" customFormat="1" x14ac:dyDescent="0.25">
      <c r="A4" s="177" t="s">
        <v>46</v>
      </c>
      <c r="B4" s="175" t="s">
        <v>6</v>
      </c>
      <c r="C4" s="176"/>
      <c r="D4" s="176"/>
      <c r="E4" s="176"/>
      <c r="F4" s="175" t="s">
        <v>7</v>
      </c>
      <c r="G4" s="176"/>
      <c r="H4" s="176"/>
      <c r="I4" s="176"/>
      <c r="J4" s="175" t="s">
        <v>8</v>
      </c>
      <c r="K4" s="176"/>
      <c r="L4" s="176"/>
      <c r="M4" s="176"/>
    </row>
    <row r="5" spans="1:13" s="7" customFormat="1" x14ac:dyDescent="0.25">
      <c r="A5" s="178"/>
      <c r="B5" s="175" t="s">
        <v>74</v>
      </c>
      <c r="C5" s="176"/>
      <c r="D5" s="175" t="s">
        <v>75</v>
      </c>
      <c r="E5" s="176"/>
      <c r="F5" s="175" t="s">
        <v>74</v>
      </c>
      <c r="G5" s="176"/>
      <c r="H5" s="175" t="s">
        <v>75</v>
      </c>
      <c r="I5" s="176"/>
      <c r="J5" s="175" t="s">
        <v>74</v>
      </c>
      <c r="K5" s="176"/>
      <c r="L5" s="175" t="s">
        <v>75</v>
      </c>
      <c r="M5" s="176"/>
    </row>
    <row r="6" spans="1:13" s="7" customFormat="1" ht="27.75" customHeight="1" x14ac:dyDescent="0.25">
      <c r="A6" s="179"/>
      <c r="B6" s="72" t="s">
        <v>79</v>
      </c>
      <c r="C6" s="69" t="s">
        <v>122</v>
      </c>
      <c r="D6" s="72" t="s">
        <v>79</v>
      </c>
      <c r="E6" s="69" t="s">
        <v>122</v>
      </c>
      <c r="F6" s="72" t="s">
        <v>79</v>
      </c>
      <c r="G6" s="69" t="s">
        <v>122</v>
      </c>
      <c r="H6" s="72" t="s">
        <v>79</v>
      </c>
      <c r="I6" s="69" t="s">
        <v>122</v>
      </c>
      <c r="J6" s="72" t="s">
        <v>79</v>
      </c>
      <c r="K6" s="69" t="s">
        <v>122</v>
      </c>
      <c r="L6" s="72" t="s">
        <v>79</v>
      </c>
      <c r="M6" s="69" t="s">
        <v>122</v>
      </c>
    </row>
    <row r="7" spans="1:13" s="7" customFormat="1" x14ac:dyDescent="0.25">
      <c r="A7" s="57" t="s">
        <v>49</v>
      </c>
      <c r="B7" s="58">
        <v>0</v>
      </c>
      <c r="C7" s="73">
        <v>0</v>
      </c>
      <c r="D7" s="58">
        <v>0</v>
      </c>
      <c r="E7" s="73">
        <v>0</v>
      </c>
      <c r="F7" s="56">
        <v>2471491.3800000004</v>
      </c>
      <c r="G7" s="73">
        <v>1.5388966950087755E-2</v>
      </c>
      <c r="H7" s="56">
        <v>3789838.91</v>
      </c>
      <c r="I7" s="73">
        <v>2.3701966826927226E-2</v>
      </c>
      <c r="J7" s="58">
        <v>0</v>
      </c>
      <c r="K7" s="73">
        <v>0</v>
      </c>
      <c r="L7" s="58">
        <v>0</v>
      </c>
      <c r="M7" s="73">
        <v>0</v>
      </c>
    </row>
    <row r="8" spans="1:13" s="7" customFormat="1" x14ac:dyDescent="0.25">
      <c r="A8" s="57" t="s">
        <v>63</v>
      </c>
      <c r="B8" s="56">
        <v>10243933.42</v>
      </c>
      <c r="C8" s="73">
        <v>4.6471126129225E-2</v>
      </c>
      <c r="D8" s="56">
        <v>9974597.2100000009</v>
      </c>
      <c r="E8" s="73">
        <v>4.2600487118681932E-2</v>
      </c>
      <c r="F8" s="56">
        <v>5269514.41</v>
      </c>
      <c r="G8" s="73">
        <v>3.2811113061013863E-2</v>
      </c>
      <c r="H8" s="56">
        <v>5336504.3</v>
      </c>
      <c r="I8" s="73">
        <v>3.3374940437865333E-2</v>
      </c>
      <c r="J8" s="56">
        <v>272818.49</v>
      </c>
      <c r="K8" s="73">
        <v>6.5566927759607402E-2</v>
      </c>
      <c r="L8" s="56">
        <v>332024.47000000003</v>
      </c>
      <c r="M8" s="73">
        <v>6.8328064396956309E-2</v>
      </c>
    </row>
    <row r="9" spans="1:13" s="7" customFormat="1" x14ac:dyDescent="0.25">
      <c r="A9" s="57" t="s">
        <v>64</v>
      </c>
      <c r="B9" s="56">
        <v>9407138.5599999987</v>
      </c>
      <c r="C9" s="73">
        <v>4.2675045279321616E-2</v>
      </c>
      <c r="D9" s="56">
        <v>8975246.7299999986</v>
      </c>
      <c r="E9" s="73">
        <v>3.8332363168011779E-2</v>
      </c>
      <c r="F9" s="56">
        <v>7332658.25</v>
      </c>
      <c r="G9" s="73">
        <v>4.5657466733927392E-2</v>
      </c>
      <c r="H9" s="56">
        <v>9790559.5299999993</v>
      </c>
      <c r="I9" s="73">
        <v>6.1230971212208114E-2</v>
      </c>
      <c r="J9" s="56">
        <v>563036.74</v>
      </c>
      <c r="K9" s="73">
        <v>0.13531556918149079</v>
      </c>
      <c r="L9" s="56">
        <v>733848.64</v>
      </c>
      <c r="M9" s="73">
        <v>0.15102036645533626</v>
      </c>
    </row>
    <row r="10" spans="1:13" s="7" customFormat="1" x14ac:dyDescent="0.25">
      <c r="A10" s="57" t="s">
        <v>65</v>
      </c>
      <c r="B10" s="56">
        <v>26297195.98703156</v>
      </c>
      <c r="C10" s="73">
        <v>0.11929600295647891</v>
      </c>
      <c r="D10" s="56">
        <v>24585044.377965078</v>
      </c>
      <c r="E10" s="73">
        <v>0.10500021647848824</v>
      </c>
      <c r="F10" s="56">
        <v>33677503.800000004</v>
      </c>
      <c r="G10" s="73">
        <v>0.20969605523756868</v>
      </c>
      <c r="H10" s="56">
        <v>35626005.780000001</v>
      </c>
      <c r="I10" s="73">
        <v>0.22280799454177264</v>
      </c>
      <c r="J10" s="56">
        <v>699231.27103448031</v>
      </c>
      <c r="K10" s="73">
        <v>0.16804743049188575</v>
      </c>
      <c r="L10" s="56">
        <v>700639.36362608604</v>
      </c>
      <c r="M10" s="73">
        <v>0.14418615458338263</v>
      </c>
    </row>
    <row r="11" spans="1:13" s="7" customFormat="1" x14ac:dyDescent="0.25">
      <c r="A11" s="57" t="s">
        <v>66</v>
      </c>
      <c r="B11" s="56">
        <v>69366589.579999983</v>
      </c>
      <c r="C11" s="73">
        <v>0.31467829800931718</v>
      </c>
      <c r="D11" s="56">
        <v>82810401.200000018</v>
      </c>
      <c r="E11" s="73">
        <v>0.35367477556654975</v>
      </c>
      <c r="F11" s="56">
        <v>33232539.750000007</v>
      </c>
      <c r="G11" s="73">
        <v>0.20692544591445336</v>
      </c>
      <c r="H11" s="56">
        <v>40970406.669999994</v>
      </c>
      <c r="I11" s="73">
        <v>0.25623232090834641</v>
      </c>
      <c r="J11" s="56">
        <v>526215.72</v>
      </c>
      <c r="K11" s="73">
        <v>0.12646631135305306</v>
      </c>
      <c r="L11" s="56">
        <v>534843.39</v>
      </c>
      <c r="M11" s="73">
        <v>0.11006662730071194</v>
      </c>
    </row>
    <row r="12" spans="1:13" s="7" customFormat="1" x14ac:dyDescent="0.25">
      <c r="A12" s="57" t="s">
        <v>67</v>
      </c>
      <c r="B12" s="56">
        <v>105121664.50999999</v>
      </c>
      <c r="C12" s="73">
        <v>0.47687952762565738</v>
      </c>
      <c r="D12" s="56">
        <v>107797507.54000001</v>
      </c>
      <c r="E12" s="73">
        <v>0.46039215766826819</v>
      </c>
      <c r="F12" s="56">
        <v>78617805.690000013</v>
      </c>
      <c r="G12" s="73">
        <v>0.48952095210294894</v>
      </c>
      <c r="H12" s="56">
        <v>64382230.090000018</v>
      </c>
      <c r="I12" s="73">
        <v>0.40265180607288037</v>
      </c>
      <c r="J12" s="56">
        <v>2099613.9500000002</v>
      </c>
      <c r="K12" s="73">
        <v>0.504603761213963</v>
      </c>
      <c r="L12" s="56">
        <v>2557913.5000000005</v>
      </c>
      <c r="M12" s="73">
        <v>0.52639878726361311</v>
      </c>
    </row>
    <row r="13" spans="1:13" s="7" customFormat="1" x14ac:dyDescent="0.25">
      <c r="A13" s="74" t="s">
        <v>76</v>
      </c>
      <c r="B13" s="64">
        <v>220436522.05703151</v>
      </c>
      <c r="C13" s="70">
        <v>1</v>
      </c>
      <c r="D13" s="64">
        <v>234142797.0579651</v>
      </c>
      <c r="E13" s="70">
        <v>0.99999999999999978</v>
      </c>
      <c r="F13" s="64">
        <v>160601513.28000003</v>
      </c>
      <c r="G13" s="70">
        <v>1</v>
      </c>
      <c r="H13" s="64">
        <v>159895545.28000003</v>
      </c>
      <c r="I13" s="70">
        <v>1</v>
      </c>
      <c r="J13" s="64">
        <v>4160916.1710344804</v>
      </c>
      <c r="K13" s="70">
        <v>1</v>
      </c>
      <c r="L13" s="64">
        <v>4859269.3636260871</v>
      </c>
      <c r="M13" s="70">
        <v>1.0000000000000002</v>
      </c>
    </row>
    <row r="15" spans="1:13" x14ac:dyDescent="0.25">
      <c r="A15" s="34" t="s">
        <v>10</v>
      </c>
      <c r="B15" s="34"/>
      <c r="C15" s="7"/>
      <c r="D15" s="7"/>
    </row>
    <row r="16" spans="1:13" ht="15" customHeight="1" x14ac:dyDescent="0.25">
      <c r="A16" s="156" t="s">
        <v>159</v>
      </c>
      <c r="B16" s="156"/>
      <c r="C16" s="156"/>
      <c r="D16" s="156"/>
      <c r="E16" s="156"/>
    </row>
    <row r="17" spans="1:5" x14ac:dyDescent="0.25">
      <c r="A17" s="156"/>
      <c r="B17" s="156"/>
      <c r="C17" s="156"/>
      <c r="D17" s="156"/>
      <c r="E17" s="156"/>
    </row>
    <row r="18" spans="1:5" x14ac:dyDescent="0.25">
      <c r="A18" s="156"/>
      <c r="B18" s="156"/>
      <c r="C18" s="156"/>
      <c r="D18" s="156"/>
      <c r="E18" s="156"/>
    </row>
    <row r="19" spans="1:5" x14ac:dyDescent="0.25">
      <c r="A19" s="156"/>
      <c r="B19" s="156"/>
      <c r="C19" s="156"/>
      <c r="D19" s="156"/>
      <c r="E19" s="156"/>
    </row>
    <row r="20" spans="1:5" x14ac:dyDescent="0.25">
      <c r="A20" s="156"/>
      <c r="B20" s="156"/>
      <c r="C20" s="156"/>
      <c r="D20" s="156"/>
      <c r="E20" s="156"/>
    </row>
    <row r="21" spans="1:5" x14ac:dyDescent="0.25">
      <c r="A21" s="156"/>
      <c r="B21" s="156"/>
      <c r="C21" s="156"/>
      <c r="D21" s="156"/>
      <c r="E21" s="156"/>
    </row>
    <row r="22" spans="1:5" x14ac:dyDescent="0.25">
      <c r="A22" s="156"/>
      <c r="B22" s="156"/>
      <c r="C22" s="156"/>
      <c r="D22" s="156"/>
      <c r="E22" s="156"/>
    </row>
  </sheetData>
  <mergeCells count="12">
    <mergeCell ref="A16:E22"/>
    <mergeCell ref="L5:M5"/>
    <mergeCell ref="A1:J1"/>
    <mergeCell ref="A4:A6"/>
    <mergeCell ref="B4:E4"/>
    <mergeCell ref="F4:I4"/>
    <mergeCell ref="J4:M4"/>
    <mergeCell ref="B5:C5"/>
    <mergeCell ref="D5:E5"/>
    <mergeCell ref="F5:G5"/>
    <mergeCell ref="H5:I5"/>
    <mergeCell ref="J5:K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30B1-7744-493B-B82D-62E7F22C62BD}">
  <dimension ref="A1:M24"/>
  <sheetViews>
    <sheetView zoomScaleNormal="100" workbookViewId="0">
      <selection sqref="A1:J1"/>
    </sheetView>
  </sheetViews>
  <sheetFormatPr defaultRowHeight="15" x14ac:dyDescent="0.25"/>
  <cols>
    <col min="1" max="1" width="30.140625" customWidth="1"/>
    <col min="2" max="13" width="24.42578125" customWidth="1"/>
  </cols>
  <sheetData>
    <row r="1" spans="1:13" ht="18.75" x14ac:dyDescent="0.3">
      <c r="A1" s="160" t="s">
        <v>143</v>
      </c>
      <c r="B1" s="160"/>
      <c r="C1" s="160"/>
      <c r="D1" s="160"/>
      <c r="E1" s="160"/>
      <c r="F1" s="160"/>
      <c r="G1" s="160"/>
      <c r="H1" s="160"/>
      <c r="I1" s="160"/>
      <c r="J1" s="160"/>
    </row>
    <row r="2" spans="1:13" ht="15.75" x14ac:dyDescent="0.25">
      <c r="A2" s="21" t="s">
        <v>81</v>
      </c>
      <c r="B2" s="21"/>
      <c r="C2" s="22"/>
      <c r="D2" s="22"/>
      <c r="E2" s="22"/>
    </row>
    <row r="4" spans="1:13" s="7" customFormat="1" x14ac:dyDescent="0.25">
      <c r="A4" s="177" t="s">
        <v>46</v>
      </c>
      <c r="B4" s="175" t="s">
        <v>6</v>
      </c>
      <c r="C4" s="176"/>
      <c r="D4" s="176"/>
      <c r="E4" s="176"/>
      <c r="F4" s="175" t="s">
        <v>7</v>
      </c>
      <c r="G4" s="176"/>
      <c r="H4" s="176"/>
      <c r="I4" s="176"/>
      <c r="J4" s="175" t="s">
        <v>8</v>
      </c>
      <c r="K4" s="176"/>
      <c r="L4" s="176"/>
      <c r="M4" s="176"/>
    </row>
    <row r="5" spans="1:13" s="7" customFormat="1" x14ac:dyDescent="0.25">
      <c r="A5" s="178"/>
      <c r="B5" s="175" t="s">
        <v>74</v>
      </c>
      <c r="C5" s="176"/>
      <c r="D5" s="175" t="s">
        <v>75</v>
      </c>
      <c r="E5" s="176"/>
      <c r="F5" s="175" t="s">
        <v>74</v>
      </c>
      <c r="G5" s="176"/>
      <c r="H5" s="175" t="s">
        <v>75</v>
      </c>
      <c r="I5" s="176"/>
      <c r="J5" s="175" t="s">
        <v>74</v>
      </c>
      <c r="K5" s="176"/>
      <c r="L5" s="175" t="s">
        <v>75</v>
      </c>
      <c r="M5" s="176"/>
    </row>
    <row r="6" spans="1:13" s="7" customFormat="1" ht="27.75" customHeight="1" x14ac:dyDescent="0.25">
      <c r="A6" s="179"/>
      <c r="B6" s="72" t="s">
        <v>72</v>
      </c>
      <c r="C6" s="69" t="s">
        <v>123</v>
      </c>
      <c r="D6" s="72" t="s">
        <v>72</v>
      </c>
      <c r="E6" s="69" t="s">
        <v>123</v>
      </c>
      <c r="F6" s="72" t="s">
        <v>72</v>
      </c>
      <c r="G6" s="69" t="s">
        <v>123</v>
      </c>
      <c r="H6" s="72" t="s">
        <v>72</v>
      </c>
      <c r="I6" s="69" t="s">
        <v>123</v>
      </c>
      <c r="J6" s="72" t="s">
        <v>72</v>
      </c>
      <c r="K6" s="69" t="s">
        <v>123</v>
      </c>
      <c r="L6" s="72" t="s">
        <v>72</v>
      </c>
      <c r="M6" s="69" t="s">
        <v>123</v>
      </c>
    </row>
    <row r="7" spans="1:13" s="7" customFormat="1" x14ac:dyDescent="0.25">
      <c r="A7" s="27" t="s">
        <v>49</v>
      </c>
      <c r="B7" s="90">
        <v>7004017.7000000011</v>
      </c>
      <c r="C7" s="76">
        <v>5.4593093129083024E-3</v>
      </c>
      <c r="D7" s="90">
        <v>3189629.589999998</v>
      </c>
      <c r="E7" s="76">
        <v>2.4856394970876978E-3</v>
      </c>
      <c r="F7" s="90">
        <v>30413697.329153031</v>
      </c>
      <c r="G7" s="76">
        <v>0.16517870525291162</v>
      </c>
      <c r="H7" s="90">
        <v>41905088.940286003</v>
      </c>
      <c r="I7" s="76">
        <v>0.20137370674324961</v>
      </c>
      <c r="J7" s="90">
        <v>567315</v>
      </c>
      <c r="K7" s="76">
        <v>5.9555094461241753E-3</v>
      </c>
      <c r="L7" s="90">
        <v>2941361</v>
      </c>
      <c r="M7" s="76">
        <v>2.7254096881866408E-2</v>
      </c>
    </row>
    <row r="8" spans="1:13" s="7" customFormat="1" x14ac:dyDescent="0.25">
      <c r="A8" s="27" t="s">
        <v>57</v>
      </c>
      <c r="B8" s="90">
        <v>6341661.9499999946</v>
      </c>
      <c r="C8" s="76">
        <v>4.943033502464049E-3</v>
      </c>
      <c r="D8" s="90">
        <v>7065127.5299999984</v>
      </c>
      <c r="E8" s="76">
        <v>5.505767847021276E-3</v>
      </c>
      <c r="F8" s="90">
        <v>6985760.4400000013</v>
      </c>
      <c r="G8" s="76">
        <v>3.7940104821788348E-2</v>
      </c>
      <c r="H8" s="90">
        <v>7051558.0200000005</v>
      </c>
      <c r="I8" s="76">
        <v>3.3886060445450006E-2</v>
      </c>
      <c r="J8" s="90">
        <v>372911.88999999937</v>
      </c>
      <c r="K8" s="76">
        <v>3.914721598172119E-3</v>
      </c>
      <c r="L8" s="90">
        <v>440679.25999999937</v>
      </c>
      <c r="M8" s="76">
        <v>4.0832510004277537E-3</v>
      </c>
    </row>
    <row r="9" spans="1:13" s="7" customFormat="1" x14ac:dyDescent="0.25">
      <c r="A9" s="27" t="s">
        <v>53</v>
      </c>
      <c r="B9" s="90">
        <v>3518202.3499999992</v>
      </c>
      <c r="C9" s="76">
        <v>2.7422767441108646E-3</v>
      </c>
      <c r="D9" s="90">
        <v>3137114.62</v>
      </c>
      <c r="E9" s="76">
        <v>2.4447152204790244E-3</v>
      </c>
      <c r="F9" s="90">
        <v>1087815.78</v>
      </c>
      <c r="G9" s="76">
        <v>5.9079959976405163E-3</v>
      </c>
      <c r="H9" s="90">
        <v>1002378.8300000001</v>
      </c>
      <c r="I9" s="76">
        <v>4.8169028073344073E-3</v>
      </c>
      <c r="J9" s="90">
        <v>8528853.120000001</v>
      </c>
      <c r="K9" s="76">
        <v>8.9533443185471295E-2</v>
      </c>
      <c r="L9" s="90">
        <v>8881067.0599999912</v>
      </c>
      <c r="M9" s="76">
        <v>8.2290294209922621E-2</v>
      </c>
    </row>
    <row r="10" spans="1:13" s="7" customFormat="1" x14ac:dyDescent="0.25">
      <c r="A10" s="27" t="s">
        <v>51</v>
      </c>
      <c r="B10" s="90">
        <v>128388272.75999999</v>
      </c>
      <c r="C10" s="76">
        <v>0.10007274726716912</v>
      </c>
      <c r="D10" s="90">
        <v>109642654.30999999</v>
      </c>
      <c r="E10" s="76">
        <v>8.5443185306814537E-2</v>
      </c>
      <c r="F10" s="90">
        <v>15106022.350000001</v>
      </c>
      <c r="G10" s="76">
        <v>8.2041758563263525E-2</v>
      </c>
      <c r="H10" s="90">
        <v>14690490.610000001</v>
      </c>
      <c r="I10" s="76">
        <v>7.0594732592695275E-2</v>
      </c>
      <c r="J10" s="90">
        <v>4226620.79</v>
      </c>
      <c r="K10" s="76">
        <v>4.4369847509813459E-2</v>
      </c>
      <c r="L10" s="90">
        <v>6277951.3500000015</v>
      </c>
      <c r="M10" s="76">
        <v>5.8170314460735707E-2</v>
      </c>
    </row>
    <row r="11" spans="1:13" s="7" customFormat="1" x14ac:dyDescent="0.25">
      <c r="A11" s="27" t="s">
        <v>54</v>
      </c>
      <c r="B11" s="90">
        <v>122716718.04000001</v>
      </c>
      <c r="C11" s="76">
        <v>9.5652031496909873E-2</v>
      </c>
      <c r="D11" s="90">
        <v>117873887.84999998</v>
      </c>
      <c r="E11" s="76">
        <v>9.1857685366922445E-2</v>
      </c>
      <c r="F11" s="90">
        <v>12585477.310000002</v>
      </c>
      <c r="G11" s="76">
        <v>6.8352519739946715E-2</v>
      </c>
      <c r="H11" s="90">
        <v>11477393.039999999</v>
      </c>
      <c r="I11" s="76">
        <v>5.5154284089635429E-2</v>
      </c>
      <c r="J11" s="90">
        <v>7272.98</v>
      </c>
      <c r="K11" s="76">
        <v>7.6349648945422204E-5</v>
      </c>
      <c r="L11" s="90">
        <v>11395.78</v>
      </c>
      <c r="M11" s="76">
        <v>1.0559115054712278E-4</v>
      </c>
    </row>
    <row r="12" spans="1:13" s="7" customFormat="1" x14ac:dyDescent="0.25">
      <c r="A12" s="27" t="s">
        <v>52</v>
      </c>
      <c r="B12" s="90">
        <v>13923679.299999999</v>
      </c>
      <c r="C12" s="76">
        <v>1.0852866929853495E-2</v>
      </c>
      <c r="D12" s="90">
        <v>12248987.670000004</v>
      </c>
      <c r="E12" s="76">
        <v>9.5454869265531993E-3</v>
      </c>
      <c r="F12" s="90">
        <v>33584005.099999994</v>
      </c>
      <c r="G12" s="76">
        <v>0.18239684638104683</v>
      </c>
      <c r="H12" s="90">
        <v>39991568.560000002</v>
      </c>
      <c r="I12" s="76">
        <v>0.19217833926757055</v>
      </c>
      <c r="J12" s="90">
        <v>5733094.179999996</v>
      </c>
      <c r="K12" s="76">
        <v>6.0184371195031873E-2</v>
      </c>
      <c r="L12" s="90">
        <v>6939357.2399999928</v>
      </c>
      <c r="M12" s="76">
        <v>6.4298776830467558E-2</v>
      </c>
    </row>
    <row r="13" spans="1:13" s="7" customFormat="1" x14ac:dyDescent="0.25">
      <c r="A13" s="27" t="s">
        <v>50</v>
      </c>
      <c r="B13" s="90">
        <v>367452574.34000015</v>
      </c>
      <c r="C13" s="76">
        <v>0.28641236317071167</v>
      </c>
      <c r="D13" s="90">
        <v>354713562.3300001</v>
      </c>
      <c r="E13" s="76">
        <v>0.2764239595231896</v>
      </c>
      <c r="F13" s="90">
        <v>17367448.479999997</v>
      </c>
      <c r="G13" s="76">
        <v>9.4323706270438401E-2</v>
      </c>
      <c r="H13" s="90">
        <v>18167472.059999999</v>
      </c>
      <c r="I13" s="76">
        <v>8.7303267536070567E-2</v>
      </c>
      <c r="J13" s="90">
        <v>6672125.4400000134</v>
      </c>
      <c r="K13" s="76">
        <v>7.0042050860008101E-2</v>
      </c>
      <c r="L13" s="90">
        <v>7238679.0100000165</v>
      </c>
      <c r="M13" s="76">
        <v>6.7072235959908785E-2</v>
      </c>
    </row>
    <row r="14" spans="1:13" s="7" customFormat="1" x14ac:dyDescent="0.25">
      <c r="A14" s="27" t="s">
        <v>80</v>
      </c>
      <c r="B14" s="90">
        <v>633604290.5199995</v>
      </c>
      <c r="C14" s="76">
        <v>0.49386537157587285</v>
      </c>
      <c r="D14" s="90">
        <v>675351962.7299999</v>
      </c>
      <c r="E14" s="76">
        <v>0.52629356031193197</v>
      </c>
      <c r="F14" s="90">
        <v>66995791.649999999</v>
      </c>
      <c r="G14" s="76">
        <v>0.36385836297296392</v>
      </c>
      <c r="H14" s="90">
        <v>73810179.360000014</v>
      </c>
      <c r="I14" s="76">
        <v>0.35469270651799395</v>
      </c>
      <c r="J14" s="90">
        <v>69150659.789999858</v>
      </c>
      <c r="K14" s="76">
        <v>0.7259237065564339</v>
      </c>
      <c r="L14" s="90">
        <v>75193136.809999898</v>
      </c>
      <c r="M14" s="76">
        <v>0.69672543950612398</v>
      </c>
    </row>
    <row r="15" spans="1:13" s="7" customFormat="1" x14ac:dyDescent="0.25">
      <c r="A15" s="59" t="s">
        <v>76</v>
      </c>
      <c r="B15" s="92">
        <v>1282949416.9599996</v>
      </c>
      <c r="C15" s="94">
        <v>1.0000000000000002</v>
      </c>
      <c r="D15" s="92">
        <v>1283222926.6300001</v>
      </c>
      <c r="E15" s="94">
        <v>0.99999999999999978</v>
      </c>
      <c r="F15" s="92">
        <v>184126018.43915302</v>
      </c>
      <c r="G15" s="94">
        <v>0.99999999999999989</v>
      </c>
      <c r="H15" s="92">
        <v>208096129.42028603</v>
      </c>
      <c r="I15" s="94">
        <v>0.99999999999999978</v>
      </c>
      <c r="J15" s="92">
        <v>95258853.189999864</v>
      </c>
      <c r="K15" s="94">
        <v>1.0000000000000004</v>
      </c>
      <c r="L15" s="92">
        <v>107923627.5099999</v>
      </c>
      <c r="M15" s="94">
        <v>1</v>
      </c>
    </row>
    <row r="17" spans="1:4" x14ac:dyDescent="0.25">
      <c r="A17" s="34" t="s">
        <v>10</v>
      </c>
      <c r="B17" s="34"/>
      <c r="C17" s="7"/>
      <c r="D17" s="7"/>
    </row>
    <row r="18" spans="1:4" x14ac:dyDescent="0.25">
      <c r="A18" s="156" t="s">
        <v>156</v>
      </c>
      <c r="B18" s="156"/>
      <c r="C18" s="156"/>
      <c r="D18" s="156"/>
    </row>
    <row r="19" spans="1:4" x14ac:dyDescent="0.25">
      <c r="A19" s="156"/>
      <c r="B19" s="156"/>
      <c r="C19" s="156"/>
      <c r="D19" s="156"/>
    </row>
    <row r="20" spans="1:4" x14ac:dyDescent="0.25">
      <c r="A20" s="156"/>
      <c r="B20" s="156"/>
      <c r="C20" s="156"/>
      <c r="D20" s="156"/>
    </row>
    <row r="21" spans="1:4" x14ac:dyDescent="0.25">
      <c r="A21" s="156"/>
      <c r="B21" s="156"/>
      <c r="C21" s="156"/>
      <c r="D21" s="156"/>
    </row>
    <row r="22" spans="1:4" x14ac:dyDescent="0.25">
      <c r="A22" s="156"/>
      <c r="B22" s="156"/>
      <c r="C22" s="156"/>
      <c r="D22" s="156"/>
    </row>
    <row r="23" spans="1:4" x14ac:dyDescent="0.25">
      <c r="A23" s="156"/>
      <c r="B23" s="156"/>
      <c r="C23" s="156"/>
      <c r="D23" s="156"/>
    </row>
    <row r="24" spans="1:4" x14ac:dyDescent="0.25">
      <c r="A24" s="156"/>
      <c r="B24" s="156"/>
      <c r="C24" s="156"/>
      <c r="D24" s="156"/>
    </row>
  </sheetData>
  <mergeCells count="12">
    <mergeCell ref="A18:D24"/>
    <mergeCell ref="A1:J1"/>
    <mergeCell ref="A4:A6"/>
    <mergeCell ref="B4:E4"/>
    <mergeCell ref="F4:I4"/>
    <mergeCell ref="J4:M4"/>
    <mergeCell ref="B5:C5"/>
    <mergeCell ref="D5:E5"/>
    <mergeCell ref="F5:G5"/>
    <mergeCell ref="H5:I5"/>
    <mergeCell ref="J5:K5"/>
    <mergeCell ref="L5:M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8" ma:contentTypeDescription="Create a new document." ma:contentTypeScope="" ma:versionID="7b9edcf895d26e9c75c3b2981bea33d7">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4d1f53f2bc75da354bed9b48fde6597b"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D2A293-C83B-4915-9E5A-879CA1364D49}">
  <ds:schemaRefs>
    <ds:schemaRef ds:uri="http://schemas.microsoft.com/sharepoint/v3/contenttype/forms"/>
  </ds:schemaRefs>
</ds:datastoreItem>
</file>

<file path=customXml/itemProps2.xml><?xml version="1.0" encoding="utf-8"?>
<ds:datastoreItem xmlns:ds="http://schemas.openxmlformats.org/officeDocument/2006/customXml" ds:itemID="{47DBA4C8-4FD1-424B-8CF0-FC9B8FA9F504}">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257aff42-bc22-40b0-a140-1b9cabdf45a7"/>
    <ds:schemaRef ds:uri="http://schemas.microsoft.com/office/2006/metadata/properties"/>
    <ds:schemaRef ds:uri="f1544004-7248-4312-b2d4-855665d7a2f6"/>
    <ds:schemaRef ds:uri="http://www.w3.org/XML/1998/namespace"/>
    <ds:schemaRef ds:uri="http://purl.org/dc/dcmitype/"/>
  </ds:schemaRefs>
</ds:datastoreItem>
</file>

<file path=customXml/itemProps3.xml><?xml version="1.0" encoding="utf-8"?>
<ds:datastoreItem xmlns:ds="http://schemas.openxmlformats.org/officeDocument/2006/customXml" ds:itemID="{BCC2CF82-81CC-40F6-9767-3D7232FFB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Page</vt:lpstr>
      <vt:lpstr>Index</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Cassandra Kane</dc:creator>
  <cp:lastModifiedBy>Alexandra Jones</cp:lastModifiedBy>
  <dcterms:created xsi:type="dcterms:W3CDTF">2024-07-25T15:47:56Z</dcterms:created>
  <dcterms:modified xsi:type="dcterms:W3CDTF">2024-08-28T19:36:13Z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